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420" windowHeight="45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Диаграмма1" sheetId="7" r:id="rId7"/>
    <sheet name="Лист7" sheetId="8" r:id="rId8"/>
    <sheet name="Лист8" sheetId="9" state="hidden" r:id="rId9"/>
  </sheets>
  <definedNames>
    <definedName name="_xlnm.Print_Area" localSheetId="0">'Лист1'!$A$1:$I$193</definedName>
    <definedName name="_xlnm.Print_Area" localSheetId="2">'Лист3'!$A$1:$I$116</definedName>
    <definedName name="_xlnm.Print_Area" localSheetId="3">'Лист4'!$A$1:$I$92</definedName>
  </definedNames>
  <calcPr fullCalcOnLoad="1"/>
</workbook>
</file>

<file path=xl/sharedStrings.xml><?xml version="1.0" encoding="utf-8"?>
<sst xmlns="http://schemas.openxmlformats.org/spreadsheetml/2006/main" count="696" uniqueCount="560">
  <si>
    <t>Лист 3</t>
  </si>
  <si>
    <t>Лист 4</t>
  </si>
  <si>
    <t>Лист 5</t>
  </si>
  <si>
    <t>Лист 6</t>
  </si>
  <si>
    <t>Лист 7</t>
  </si>
  <si>
    <t>Лист 8</t>
  </si>
  <si>
    <t xml:space="preserve"> Отчёт по лабораторной работе.</t>
  </si>
  <si>
    <t xml:space="preserve"> Защита лабораторной работы.</t>
  </si>
  <si>
    <t xml:space="preserve">  1. Ознакомиться с общими сведениями (Лист 1).</t>
  </si>
  <si>
    <t xml:space="preserve">    Анализ параметров </t>
  </si>
  <si>
    <t xml:space="preserve">      микроклимата</t>
  </si>
  <si>
    <t xml:space="preserve">         Анализ параметров микроклимата</t>
  </si>
  <si>
    <t>"Анализ параметров микроклимата"</t>
  </si>
  <si>
    <t xml:space="preserve">  Защитить лабораторную работу (Лист 8).</t>
  </si>
  <si>
    <t>лый период года занести в отчёт (Лист 7).</t>
  </si>
  <si>
    <t>Внести полученные результаты по пп. А и Б в отчёт (Лист 7).</t>
  </si>
  <si>
    <t xml:space="preserve">  Полученные результаты занести в отчёт (Лист 7).</t>
  </si>
  <si>
    <t xml:space="preserve"> Чтобы выполнить нормативные требования по температуре и скорости</t>
  </si>
  <si>
    <t>движения воздуха, применяя систему СКВ, для тёплого периода года не</t>
  </si>
  <si>
    <t>надо подбирать параметры системы, как это выполнялось для холодного</t>
  </si>
  <si>
    <t xml:space="preserve"> Производительность СКВ корректируется следующим образом:</t>
  </si>
  <si>
    <t>Нормируемые оптимальные параметры микроклимата</t>
  </si>
  <si>
    <t xml:space="preserve">  2. Изучить расчётные схемы (Лист 2). </t>
  </si>
  <si>
    <t>Холодный период года (Лист 5)</t>
  </si>
  <si>
    <t>А. Воздушное отопление помещения</t>
  </si>
  <si>
    <t xml:space="preserve">  лопередачи, площадь поверхности нагрева и среднюю температуру</t>
  </si>
  <si>
    <t xml:space="preserve"> Система кондиционирования воздуха (СКВ).</t>
  </si>
  <si>
    <t xml:space="preserve"> ячейку H11.</t>
  </si>
  <si>
    <t xml:space="preserve">  торов близкое к целому.</t>
  </si>
  <si>
    <t xml:space="preserve">  Сравнить расчётные значения температуры воздуха в помещении и</t>
  </si>
  <si>
    <t>скорости движения воздуха при воздушном отоплении с нормами и,</t>
  </si>
  <si>
    <t xml:space="preserve"> Уменьшить теплопередачу оконных проёмов посредством</t>
  </si>
  <si>
    <t>установки стеклопакетов с коэффициентом теплопередачи</t>
  </si>
  <si>
    <t>разность между первоначальной температурой воздуха в по-</t>
  </si>
  <si>
    <t>мещении и температурой приточного воздуха не должна</t>
  </si>
  <si>
    <r>
      <t>превышать 18</t>
    </r>
    <r>
      <rPr>
        <vertAlign val="superscript"/>
        <sz val="14"/>
        <rFont val="Times New Roman Cyr"/>
        <family val="1"/>
      </rPr>
      <t>о</t>
    </r>
    <r>
      <rPr>
        <sz val="14"/>
        <rFont val="Times New Roman Cyr"/>
        <family val="1"/>
      </rPr>
      <t>С.</t>
    </r>
  </si>
  <si>
    <t xml:space="preserve"> Несколько увеличить производительность вентиляции, что</t>
  </si>
  <si>
    <r>
      <t>6.1.3. Расчёт характеристик</t>
    </r>
    <r>
      <rPr>
        <sz val="14"/>
        <color indexed="12"/>
        <rFont val="Times New Roman Cyr"/>
        <family val="1"/>
      </rPr>
      <t xml:space="preserve"> </t>
    </r>
    <r>
      <rPr>
        <u val="single"/>
        <sz val="14"/>
        <color indexed="10"/>
        <rFont val="Times New Roman Cyr"/>
        <family val="1"/>
      </rPr>
      <t>СКВ</t>
    </r>
  </si>
  <si>
    <r>
      <t xml:space="preserve">  Нормативная относительная влажность W</t>
    </r>
    <r>
      <rPr>
        <vertAlign val="subscript"/>
        <sz val="14"/>
        <color indexed="10"/>
        <rFont val="Times New Roman Cyr"/>
        <family val="1"/>
      </rPr>
      <t>нор.</t>
    </r>
    <r>
      <rPr>
        <sz val="14"/>
        <color indexed="10"/>
        <rFont val="Times New Roman Cyr"/>
        <family val="1"/>
      </rPr>
      <t>, %</t>
    </r>
  </si>
  <si>
    <r>
      <t xml:space="preserve">  </t>
    </r>
    <r>
      <rPr>
        <b/>
        <sz val="12"/>
        <color indexed="14"/>
        <rFont val="Times New Roman Cyr"/>
        <family val="1"/>
      </rPr>
      <t xml:space="preserve">Производительность </t>
    </r>
    <r>
      <rPr>
        <b/>
        <sz val="12"/>
        <color indexed="10"/>
        <rFont val="Times New Roman Cyr"/>
        <family val="1"/>
      </rPr>
      <t>СКВ</t>
    </r>
  </si>
  <si>
    <r>
      <t xml:space="preserve">  </t>
    </r>
    <r>
      <rPr>
        <sz val="14"/>
        <color indexed="10"/>
        <rFont val="Times New Roman Cyr"/>
        <family val="1"/>
      </rPr>
      <t>СКВ</t>
    </r>
    <r>
      <rPr>
        <sz val="14"/>
        <rFont val="Times New Roman Cyr"/>
        <family val="1"/>
      </rPr>
      <t xml:space="preserve"> с рассчитанными характеристиками</t>
    </r>
  </si>
  <si>
    <r>
      <t xml:space="preserve">  Текущее значение производительности </t>
    </r>
    <r>
      <rPr>
        <sz val="14"/>
        <color indexed="10"/>
        <rFont val="Times New Roman Cyr"/>
        <family val="1"/>
      </rPr>
      <t>СКВ</t>
    </r>
    <r>
      <rPr>
        <sz val="14"/>
        <rFont val="Times New Roman Cyr"/>
        <family val="1"/>
      </rPr>
      <t xml:space="preserve"> (м</t>
    </r>
    <r>
      <rPr>
        <vertAlign val="superscript"/>
        <sz val="14"/>
        <rFont val="Times New Roman Cyr"/>
        <family val="1"/>
      </rPr>
      <t>3</t>
    </r>
    <r>
      <rPr>
        <sz val="14"/>
        <rFont val="Times New Roman Cyr"/>
        <family val="1"/>
      </rPr>
      <t>/ч):</t>
    </r>
  </si>
  <si>
    <r>
      <t xml:space="preserve">  производительности </t>
    </r>
    <r>
      <rPr>
        <sz val="14"/>
        <color indexed="10"/>
        <rFont val="Times New Roman Cyr"/>
        <family val="1"/>
      </rPr>
      <t>СКВ</t>
    </r>
    <r>
      <rPr>
        <sz val="14"/>
        <rFont val="Times New Roman Cyr"/>
        <family val="1"/>
      </rPr>
      <t xml:space="preserve"> надо подставить в таблицу 1</t>
    </r>
  </si>
  <si>
    <t xml:space="preserve">  Изменяя эти характеристики, надо добиться выполнения требований</t>
  </si>
  <si>
    <t>норм по температуре и скорости движения воздуха.</t>
  </si>
  <si>
    <r>
      <t xml:space="preserve">  Производительность вентилятора L, м</t>
    </r>
    <r>
      <rPr>
        <vertAlign val="superscript"/>
        <sz val="14"/>
        <rFont val="Times New Roman Cyr"/>
        <family val="1"/>
      </rPr>
      <t>3</t>
    </r>
    <r>
      <rPr>
        <sz val="14"/>
        <rFont val="Times New Roman Cyr"/>
        <family val="1"/>
      </rPr>
      <t>/ч</t>
    </r>
  </si>
  <si>
    <t>Тёплый период года (Лист 6)</t>
  </si>
  <si>
    <t xml:space="preserve">   Система кондиционирования воздуха</t>
  </si>
  <si>
    <t>значения температуры воздуха в помещении принимаются по нижне-</t>
  </si>
  <si>
    <t>му пределу, задаваемого в нормах температурного диапазона, а опти-</t>
  </si>
  <si>
    <t xml:space="preserve">  Программа даёт значение необходимой температуры приточного</t>
  </si>
  <si>
    <t>воздуха при заданной производительности системы, чтобы выпол-</t>
  </si>
  <si>
    <t>нялась нормативная температура. Для избежания простудных заболе-</t>
  </si>
  <si>
    <t>ваний разность между температурой в помещении без СКВ и темпе-</t>
  </si>
  <si>
    <r>
      <t>ратурой приточного воздуха не должна превышать 16</t>
    </r>
    <r>
      <rPr>
        <vertAlign val="superscript"/>
        <sz val="14"/>
        <rFont val="Times New Roman Cyr"/>
        <family val="1"/>
      </rPr>
      <t>о</t>
    </r>
    <r>
      <rPr>
        <sz val="14"/>
        <rFont val="Times New Roman Cyr"/>
        <family val="1"/>
      </rPr>
      <t>С.</t>
    </r>
  </si>
  <si>
    <t>мальную относительную влажность можно вводить диапазоном -</t>
  </si>
  <si>
    <t xml:space="preserve">     - </t>
  </si>
  <si>
    <t xml:space="preserve"> ячейке H42 разность температур, занести в таблицу 1.</t>
  </si>
  <si>
    <t xml:space="preserve"> По данным таблицы 1 автоматически строится Диаграмма 1</t>
  </si>
  <si>
    <r>
      <t>холодный период года (t  &lt; +10</t>
    </r>
    <r>
      <rPr>
        <vertAlign val="superscript"/>
        <sz val="14"/>
        <color indexed="8"/>
        <rFont val="Times New Roman Cyr"/>
        <family val="1"/>
      </rPr>
      <t>0</t>
    </r>
    <r>
      <rPr>
        <sz val="14"/>
        <color indexed="8"/>
        <rFont val="Times New Roman Cyr"/>
        <family val="1"/>
      </rPr>
      <t>)</t>
    </r>
  </si>
  <si>
    <t>Изменение параметров системы или дополнительные мероприятия:</t>
  </si>
  <si>
    <t xml:space="preserve"> Полученное уравнение линии тренда при X = 16 ввести в</t>
  </si>
  <si>
    <t xml:space="preserve"> Откорректировать количество воздухораспределителей, под-</t>
  </si>
  <si>
    <t xml:space="preserve">   Полученные результаты расчётов производительности СКВ в тёп-</t>
  </si>
  <si>
    <t xml:space="preserve">  Текущая разность температур воздуха в помещении без </t>
  </si>
  <si>
    <t xml:space="preserve">   СКВ и температуры приточного воздуха</t>
  </si>
  <si>
    <t>если они не соответствуют им, то изменить одну или несколько характе-</t>
  </si>
  <si>
    <t>ристик системы следующим образом:</t>
  </si>
  <si>
    <t xml:space="preserve"> Увеличить температуру приточного воздуха, но при этом,</t>
  </si>
  <si>
    <t xml:space="preserve"> и автоматически определяется уравнение линии тренда.</t>
  </si>
  <si>
    <t xml:space="preserve"> ячейку H60, начиная со знака "=".</t>
  </si>
  <si>
    <t xml:space="preserve">ностей помещения, выбирается соответствующее решение. </t>
  </si>
  <si>
    <t xml:space="preserve">  Для расчёта системы водяного отопления определяется тепловая</t>
  </si>
  <si>
    <t>нагрузка на систему, т.е. количество теплоты, теряемой в помещении,</t>
  </si>
  <si>
    <t>радиаторов.</t>
  </si>
  <si>
    <t>и по этой величине, рассчитывается требуемое количество панельных</t>
  </si>
  <si>
    <t xml:space="preserve">  Для судовых помещений, не оборудованных СКВ, этот перепад тем-</t>
  </si>
  <si>
    <t>Система водяного отопления альтернативная воздушному отоплению</t>
  </si>
  <si>
    <t>Целое число</t>
  </si>
  <si>
    <t xml:space="preserve">  Окончательно оформить отчёт по работе, предъявить его препода-</t>
  </si>
  <si>
    <t>вателю, распечатать его или оформить в рукописном виде.</t>
  </si>
  <si>
    <t xml:space="preserve">  Лабораторной работы по БЖД </t>
  </si>
  <si>
    <t>меньшее давление. Производительность вентилятора определяется</t>
  </si>
  <si>
    <t xml:space="preserve">  Ввести на Лист 6 исходные данные из Листа 4, причём нормативные</t>
  </si>
  <si>
    <t xml:space="preserve">Б. Система водяного отопления </t>
  </si>
  <si>
    <t xml:space="preserve"> Б. Система водяного отопления </t>
  </si>
  <si>
    <t>2. Расчётные схемы</t>
  </si>
  <si>
    <t xml:space="preserve"> 2.1. Микроклимат</t>
  </si>
  <si>
    <t>3. Структура и порядок выполнения работы</t>
  </si>
  <si>
    <t>3.1. Структура работы</t>
  </si>
  <si>
    <t>3.2. Порядок выполнения работы</t>
  </si>
  <si>
    <t>4.1. Варианты заданий</t>
  </si>
  <si>
    <t>4.2. Справочные материалы</t>
  </si>
  <si>
    <t xml:space="preserve"> 5. Программа расчёта параметров микроклимата</t>
  </si>
  <si>
    <t>5.1. Холодный период года</t>
  </si>
  <si>
    <t xml:space="preserve"> 6. Программа расчёта параметров микроклимата</t>
  </si>
  <si>
    <t>6.1. Тёплый период года</t>
  </si>
  <si>
    <r>
      <t xml:space="preserve">  </t>
    </r>
    <r>
      <rPr>
        <i/>
        <u val="single"/>
        <sz val="12"/>
        <rFont val="Times New Roman Cyr"/>
        <family val="1"/>
      </rPr>
      <t>Примечание.</t>
    </r>
    <r>
      <rPr>
        <sz val="12"/>
        <rFont val="Times New Roman Cyr"/>
        <family val="1"/>
      </rPr>
      <t xml:space="preserve"> Значение производительности (</t>
    </r>
    <r>
      <rPr>
        <b/>
        <sz val="12"/>
        <rFont val="Times New Roman Cyr"/>
        <family val="1"/>
      </rPr>
      <t>H60</t>
    </r>
    <r>
      <rPr>
        <sz val="12"/>
        <rFont val="Times New Roman Cyr"/>
        <family val="1"/>
      </rPr>
      <t>) повторяется</t>
    </r>
  </si>
  <si>
    <t xml:space="preserve">  200, 300, 400, 500, 600, 700, 800, 1000, 2000</t>
  </si>
  <si>
    <r>
      <t>К = (8-12)кДж/(м</t>
    </r>
    <r>
      <rPr>
        <vertAlign val="superscript"/>
        <sz val="14"/>
        <rFont val="Times New Roman Cyr"/>
        <family val="1"/>
      </rPr>
      <t>2</t>
    </r>
    <r>
      <rPr>
        <sz val="14"/>
        <rFont val="Times New Roman Cyr"/>
        <family val="1"/>
      </rPr>
      <t xml:space="preserve">*град.). </t>
    </r>
  </si>
  <si>
    <t>Тройные стеклопакеты</t>
  </si>
  <si>
    <t>Двойные стеклопакеты</t>
  </si>
  <si>
    <t>Рамы с уменьшенной теплопроводностью</t>
  </si>
  <si>
    <t>Обычные рамы</t>
  </si>
  <si>
    <t>Вид оконных проёмов</t>
  </si>
  <si>
    <t>Значения коэффициентов теплопередачи "К" оконных проёмов</t>
  </si>
  <si>
    <r>
      <t>К (кДж/м</t>
    </r>
    <r>
      <rPr>
        <vertAlign val="superscript"/>
        <sz val="14"/>
        <rFont val="Times New Roman Cyr"/>
        <family val="1"/>
      </rPr>
      <t>2</t>
    </r>
    <r>
      <rPr>
        <sz val="14"/>
        <rFont val="Times New Roman Cyr"/>
        <family val="1"/>
      </rPr>
      <t>*град.)</t>
    </r>
  </si>
  <si>
    <t>20 - 25</t>
  </si>
  <si>
    <r>
      <t xml:space="preserve">  радиатора К (30-38), кДж/(м</t>
    </r>
    <r>
      <rPr>
        <vertAlign val="superscript"/>
        <sz val="14"/>
        <rFont val="Times New Roman Cyr"/>
        <family val="1"/>
      </rPr>
      <t>2</t>
    </r>
    <r>
      <rPr>
        <sz val="14"/>
        <rFont val="Times New Roman Cyr"/>
        <family val="1"/>
      </rPr>
      <t xml:space="preserve">*град.)    </t>
    </r>
  </si>
  <si>
    <t>рам с пониженной теплопроводностью - 17.</t>
  </si>
  <si>
    <t>Цели работы</t>
  </si>
  <si>
    <t xml:space="preserve"> В расчётах можно принимать значения К для:</t>
  </si>
  <si>
    <t>двойных стеклопакетов - 12;</t>
  </si>
  <si>
    <t>тройных стеклопакетов - 8;</t>
  </si>
  <si>
    <r>
      <t xml:space="preserve"> Для обычных рам К = (20-25)кДж/(м</t>
    </r>
    <r>
      <rPr>
        <vertAlign val="superscript"/>
        <sz val="12"/>
        <rFont val="Times New Roman Cyr"/>
        <family val="1"/>
      </rPr>
      <t>2</t>
    </r>
    <r>
      <rPr>
        <sz val="12"/>
        <rFont val="Times New Roman Cyr"/>
        <family val="1"/>
      </rPr>
      <t>*град.).</t>
    </r>
  </si>
  <si>
    <t xml:space="preserve">  В настоящей работе рассматриваются потери теплоты через окон-</t>
  </si>
  <si>
    <t>ные проёмы.</t>
  </si>
  <si>
    <t xml:space="preserve">  Ознакомиться с показателями факторов воздушной среды в помеще-</t>
  </si>
  <si>
    <t>нии, выбрать средства по уменьшению их отрицательного влияния на</t>
  </si>
  <si>
    <r>
      <t>Сравнить t</t>
    </r>
    <r>
      <rPr>
        <vertAlign val="subscript"/>
        <sz val="10"/>
        <rFont val="Times New Roman Cyr"/>
        <family val="1"/>
      </rPr>
      <t>вн</t>
    </r>
  </si>
  <si>
    <t>и добиться</t>
  </si>
  <si>
    <t>выполнения</t>
  </si>
  <si>
    <t>(см. Лист 3).</t>
  </si>
  <si>
    <t xml:space="preserve">и Vс нормой </t>
  </si>
  <si>
    <r>
      <t xml:space="preserve">норм </t>
    </r>
    <r>
      <rPr>
        <sz val="10"/>
        <rFont val="Times New Roman Cyr"/>
        <family val="1"/>
      </rPr>
      <t xml:space="preserve"> </t>
    </r>
  </si>
  <si>
    <t xml:space="preserve"> 1. Общие сведения.</t>
  </si>
  <si>
    <t xml:space="preserve"> 3. Структура и порядок выполнения работы.</t>
  </si>
  <si>
    <t>4. Варианты заданий и справочные данные</t>
  </si>
  <si>
    <t xml:space="preserve"> 4. Варианты заданий и справочные данные.</t>
  </si>
  <si>
    <t xml:space="preserve"> 5. Программа расчёта параметров микроклимата.</t>
  </si>
  <si>
    <t xml:space="preserve"> 5.1. Холодный период года.</t>
  </si>
  <si>
    <t xml:space="preserve"> А. Система воздушного отопления.</t>
  </si>
  <si>
    <t xml:space="preserve"> 6. Программа расчёта параметров микроклимата.</t>
  </si>
  <si>
    <t xml:space="preserve"> 6.1. Тёплый период года.</t>
  </si>
  <si>
    <t xml:space="preserve"> 2. Расчётные схемы.</t>
  </si>
  <si>
    <t xml:space="preserve">    Ввести на Лист 5 (п. 2.1.1.) исходные данные из Листа 4, причём</t>
  </si>
  <si>
    <t xml:space="preserve">   Выбрать характеристики панельного радиатора: коэффициент теп-</t>
  </si>
  <si>
    <t xml:space="preserve">  нормативное значение температуры воздуха принимается по верхне-</t>
  </si>
  <si>
    <t xml:space="preserve">  му пределу, задаваемого в нормах температурного диапазона, а от-</t>
  </si>
  <si>
    <t xml:space="preserve">  теплоносителя. Диапазоны возможного изменения этих величин</t>
  </si>
  <si>
    <t xml:space="preserve">  приводятся в программе.</t>
  </si>
  <si>
    <t xml:space="preserve"> Заполнить таблицу 1, последовательно подставив в ячейку</t>
  </si>
  <si>
    <t xml:space="preserve"> H40 значения производительностей СКВ, а получаемую  в </t>
  </si>
  <si>
    <t xml:space="preserve"> После нажатия "Enter", открыть начало Листа 6, и откоррек-</t>
  </si>
  <si>
    <t xml:space="preserve"> тировать величину производительности СКВ, вводя её в </t>
  </si>
  <si>
    <t xml:space="preserve"> ставляя значение "n" из ячейки H31 в ячейку H19.</t>
  </si>
  <si>
    <r>
      <t xml:space="preserve">  Площадь стекла или ограждения помещения F</t>
    </r>
    <r>
      <rPr>
        <vertAlign val="subscript"/>
        <sz val="14"/>
        <rFont val="Times New Roman Cyr"/>
        <family val="1"/>
      </rPr>
      <t>огр</t>
    </r>
    <r>
      <rPr>
        <sz val="14"/>
        <rFont val="Times New Roman Cyr"/>
        <family val="1"/>
      </rPr>
      <t>, м</t>
    </r>
    <r>
      <rPr>
        <vertAlign val="superscript"/>
        <sz val="14"/>
        <rFont val="Times New Roman Cyr"/>
        <family val="1"/>
      </rPr>
      <t>2</t>
    </r>
  </si>
  <si>
    <r>
      <t xml:space="preserve">  Площадь стекла или ограждения помещения F</t>
    </r>
    <r>
      <rPr>
        <vertAlign val="subscript"/>
        <sz val="14"/>
        <rFont val="Times New Roman Cyr"/>
        <family val="1"/>
      </rPr>
      <t>огр.</t>
    </r>
    <r>
      <rPr>
        <sz val="14"/>
        <rFont val="Times New Roman Cyr"/>
        <family val="1"/>
      </rPr>
      <t>, м</t>
    </r>
    <r>
      <rPr>
        <vertAlign val="superscript"/>
        <sz val="14"/>
        <rFont val="Times New Roman Cyr"/>
        <family val="1"/>
      </rPr>
      <t>2</t>
    </r>
  </si>
  <si>
    <t>6.1.1. Исходные данные</t>
  </si>
  <si>
    <r>
      <t xml:space="preserve">  ввести в ячейку </t>
    </r>
    <r>
      <rPr>
        <b/>
        <sz val="14"/>
        <rFont val="Times New Roman Cyr"/>
        <family val="1"/>
      </rPr>
      <t>H60</t>
    </r>
    <r>
      <rPr>
        <sz val="14"/>
        <rFont val="Times New Roman Cyr"/>
        <family val="1"/>
      </rPr>
      <t xml:space="preserve">, начиная с "=" и, подставляя X = </t>
    </r>
    <r>
      <rPr>
        <b/>
        <sz val="14"/>
        <rFont val="Times New Roman Cyr"/>
        <family val="1"/>
      </rPr>
      <t>16.</t>
    </r>
  </si>
  <si>
    <r>
      <t xml:space="preserve">  в ячейке </t>
    </r>
    <r>
      <rPr>
        <b/>
        <sz val="12"/>
        <rFont val="Times New Roman Cyr"/>
        <family val="1"/>
      </rPr>
      <t>H11</t>
    </r>
    <r>
      <rPr>
        <sz val="12"/>
        <rFont val="Times New Roman Cyr"/>
        <family val="1"/>
      </rPr>
      <t>.</t>
    </r>
  </si>
  <si>
    <t>К - калорифер</t>
  </si>
  <si>
    <t>В - воздухораспределитель</t>
  </si>
  <si>
    <t>ВОД.ОТ. - водяное отопление</t>
  </si>
  <si>
    <t>КОН. - кондиционер</t>
  </si>
  <si>
    <t>ИПТ - источник повышенного тепла</t>
  </si>
  <si>
    <r>
      <t xml:space="preserve">  Производительность системы вентиляции L, м</t>
    </r>
    <r>
      <rPr>
        <vertAlign val="superscript"/>
        <sz val="14"/>
        <rFont val="Times New Roman Cyr"/>
        <family val="1"/>
      </rPr>
      <t>3</t>
    </r>
    <r>
      <rPr>
        <sz val="14"/>
        <rFont val="Times New Roman Cyr"/>
        <family val="1"/>
      </rPr>
      <t>/ч</t>
    </r>
  </si>
  <si>
    <t xml:space="preserve">  Удельная теплоёмкость воздуха C, кДж/(кг*град.)</t>
  </si>
  <si>
    <r>
      <t xml:space="preserve">  Плотность воздуха</t>
    </r>
    <r>
      <rPr>
        <i/>
        <sz val="14"/>
        <rFont val="Times New Roman Cyr"/>
        <family val="0"/>
      </rPr>
      <t xml:space="preserve"> р</t>
    </r>
    <r>
      <rPr>
        <sz val="14"/>
        <rFont val="Times New Roman Cyr"/>
        <family val="1"/>
      </rPr>
      <t>, кг/м</t>
    </r>
    <r>
      <rPr>
        <vertAlign val="superscript"/>
        <sz val="14"/>
        <rFont val="Times New Roman Cyr"/>
        <family val="1"/>
      </rPr>
      <t>3</t>
    </r>
  </si>
  <si>
    <r>
      <t xml:space="preserve">  Коэффициент теплопередачи K, кДж/(м</t>
    </r>
    <r>
      <rPr>
        <vertAlign val="superscript"/>
        <sz val="14"/>
        <rFont val="Times New Roman Cyr"/>
        <family val="1"/>
      </rPr>
      <t>2</t>
    </r>
    <r>
      <rPr>
        <sz val="14"/>
        <rFont val="Times New Roman Cyr"/>
        <family val="1"/>
      </rPr>
      <t>*град.)</t>
    </r>
  </si>
  <si>
    <r>
      <t xml:space="preserve">  Температура наружного воздуха t</t>
    </r>
    <r>
      <rPr>
        <vertAlign val="subscript"/>
        <sz val="14"/>
        <rFont val="Times New Roman Cyr"/>
        <family val="1"/>
      </rPr>
      <t>н</t>
    </r>
    <r>
      <rPr>
        <sz val="14"/>
        <rFont val="Times New Roman Cyr"/>
        <family val="1"/>
      </rPr>
      <t>, град.</t>
    </r>
  </si>
  <si>
    <r>
      <t xml:space="preserve">  Температура приточного воздуха t</t>
    </r>
    <r>
      <rPr>
        <vertAlign val="subscript"/>
        <sz val="14"/>
        <rFont val="Times New Roman Cyr"/>
        <family val="1"/>
      </rPr>
      <t>пр</t>
    </r>
    <r>
      <rPr>
        <sz val="14"/>
        <rFont val="Times New Roman Cyr"/>
        <family val="1"/>
      </rPr>
      <t>, град.</t>
    </r>
  </si>
  <si>
    <r>
      <t xml:space="preserve">  Площадь сечения воздухораспределителя F</t>
    </r>
    <r>
      <rPr>
        <vertAlign val="subscript"/>
        <sz val="14"/>
        <rFont val="Times New Roman Cyr"/>
        <family val="1"/>
      </rPr>
      <t>в</t>
    </r>
    <r>
      <rPr>
        <sz val="14"/>
        <rFont val="Times New Roman Cyr"/>
        <family val="1"/>
      </rPr>
      <t>, м</t>
    </r>
    <r>
      <rPr>
        <vertAlign val="superscript"/>
        <sz val="14"/>
        <rFont val="Times New Roman Cyr"/>
        <family val="1"/>
      </rPr>
      <t>2</t>
    </r>
  </si>
  <si>
    <t xml:space="preserve">  Количество воздухораспределителей  n</t>
  </si>
  <si>
    <t xml:space="preserve">  Относительная влажность W, % </t>
  </si>
  <si>
    <r>
      <t xml:space="preserve">  Температура внутри помещения t</t>
    </r>
    <r>
      <rPr>
        <vertAlign val="subscript"/>
        <sz val="14"/>
        <rFont val="Times New Roman Cyr"/>
        <family val="1"/>
      </rPr>
      <t>вн</t>
    </r>
    <r>
      <rPr>
        <sz val="14"/>
        <rFont val="Times New Roman Cyr"/>
        <family val="1"/>
      </rPr>
      <t>, град.</t>
    </r>
  </si>
  <si>
    <t xml:space="preserve">  Скорость движения воздуха V, м/с</t>
  </si>
  <si>
    <t xml:space="preserve">  Относительная влажность W, %</t>
  </si>
  <si>
    <r>
      <t xml:space="preserve">  при производительности L</t>
    </r>
    <r>
      <rPr>
        <vertAlign val="subscript"/>
        <sz val="14"/>
        <rFont val="Times New Roman Cyr"/>
        <family val="1"/>
      </rPr>
      <t>н</t>
    </r>
  </si>
  <si>
    <t xml:space="preserve">  Необходимая теплопроизводительность системы</t>
  </si>
  <si>
    <r>
      <t xml:space="preserve">  водяного отопления Q</t>
    </r>
    <r>
      <rPr>
        <vertAlign val="subscript"/>
        <sz val="14"/>
        <rFont val="Times New Roman Cyr"/>
        <family val="1"/>
      </rPr>
      <t>от</t>
    </r>
    <r>
      <rPr>
        <sz val="14"/>
        <rFont val="Times New Roman Cyr"/>
        <family val="1"/>
      </rPr>
      <t xml:space="preserve"> ,кДж/ч</t>
    </r>
  </si>
  <si>
    <t xml:space="preserve">  Необходимое количество радиаторов  n</t>
  </si>
  <si>
    <r>
      <t xml:space="preserve">  Избыточная теплота Q</t>
    </r>
    <r>
      <rPr>
        <vertAlign val="subscript"/>
        <sz val="14"/>
        <rFont val="Times New Roman Cyr"/>
        <family val="1"/>
      </rPr>
      <t>изб.</t>
    </r>
    <r>
      <rPr>
        <sz val="14"/>
        <rFont val="Times New Roman Cyr"/>
        <family val="1"/>
      </rPr>
      <t>, кДж/ч</t>
    </r>
  </si>
  <si>
    <t xml:space="preserve">  Удельная теплоёмкость воздуха C, кДж/кг*град.</t>
  </si>
  <si>
    <r>
      <t xml:space="preserve">  Коэффициент теплопередачи К, кДж/(м</t>
    </r>
    <r>
      <rPr>
        <vertAlign val="superscript"/>
        <sz val="14"/>
        <rFont val="Times New Roman Cyr"/>
        <family val="1"/>
      </rPr>
      <t>2</t>
    </r>
    <r>
      <rPr>
        <sz val="14"/>
        <rFont val="Times New Roman Cyr"/>
        <family val="1"/>
      </rPr>
      <t>*град.)</t>
    </r>
  </si>
  <si>
    <r>
      <t xml:space="preserve">  Наружная температура t</t>
    </r>
    <r>
      <rPr>
        <vertAlign val="subscript"/>
        <sz val="14"/>
        <rFont val="Times New Roman Cyr"/>
        <family val="1"/>
      </rPr>
      <t>н</t>
    </r>
    <r>
      <rPr>
        <sz val="14"/>
        <rFont val="Times New Roman Cyr"/>
        <family val="1"/>
      </rPr>
      <t>, град.</t>
    </r>
  </si>
  <si>
    <r>
      <t xml:space="preserve">  Необходимая температура приточного воздуха t</t>
    </r>
    <r>
      <rPr>
        <vertAlign val="subscript"/>
        <sz val="14"/>
        <rFont val="Times New Roman Cyr"/>
        <family val="1"/>
      </rPr>
      <t>пр.</t>
    </r>
  </si>
  <si>
    <t xml:space="preserve">  Необходимое количество воздухораспределителей n</t>
  </si>
  <si>
    <t>Отчёт</t>
  </si>
  <si>
    <t xml:space="preserve"> Холодный период года</t>
  </si>
  <si>
    <t xml:space="preserve"> Тёплый период года</t>
  </si>
  <si>
    <t>2.1.1. Исходные данные</t>
  </si>
  <si>
    <r>
      <t xml:space="preserve">  Нормативная температура t</t>
    </r>
    <r>
      <rPr>
        <vertAlign val="subscript"/>
        <sz val="14"/>
        <color indexed="10"/>
        <rFont val="Times New Roman Cyr"/>
        <family val="1"/>
      </rPr>
      <t>нор.</t>
    </r>
    <r>
      <rPr>
        <sz val="14"/>
        <color indexed="10"/>
        <rFont val="Times New Roman Cyr"/>
        <family val="1"/>
      </rPr>
      <t>, град.</t>
    </r>
  </si>
  <si>
    <r>
      <t xml:space="preserve">  Нормативная скорость движения воздуха V</t>
    </r>
    <r>
      <rPr>
        <vertAlign val="subscript"/>
        <sz val="14"/>
        <color indexed="10"/>
        <rFont val="Times New Roman Cyr"/>
        <family val="1"/>
      </rPr>
      <t>н</t>
    </r>
    <r>
      <rPr>
        <sz val="14"/>
        <color indexed="10"/>
        <rFont val="Times New Roman Cyr"/>
        <family val="1"/>
      </rPr>
      <t>, м/с</t>
    </r>
  </si>
  <si>
    <r>
      <t xml:space="preserve">  Нормативная относительная влажность W</t>
    </r>
    <r>
      <rPr>
        <vertAlign val="subscript"/>
        <sz val="14"/>
        <color indexed="10"/>
        <rFont val="Times New Roman Cyr"/>
        <family val="1"/>
      </rPr>
      <t>нор</t>
    </r>
    <r>
      <rPr>
        <sz val="14"/>
        <color indexed="10"/>
        <rFont val="Times New Roman Cyr"/>
        <family val="1"/>
      </rPr>
      <t>, %</t>
    </r>
  </si>
  <si>
    <r>
      <t xml:space="preserve">  Нормативная температура t</t>
    </r>
    <r>
      <rPr>
        <vertAlign val="subscript"/>
        <sz val="14"/>
        <color indexed="10"/>
        <rFont val="Times New Roman Cyr"/>
        <family val="1"/>
      </rPr>
      <t>нор.</t>
    </r>
    <r>
      <rPr>
        <sz val="14"/>
        <color indexed="10"/>
        <rFont val="Times New Roman Cyr"/>
        <family val="1"/>
      </rPr>
      <t>,град.(опт.при СКВ)</t>
    </r>
  </si>
  <si>
    <r>
      <t xml:space="preserve">  Нормативная скорость движения воздуха V</t>
    </r>
    <r>
      <rPr>
        <vertAlign val="subscript"/>
        <sz val="14"/>
        <color indexed="10"/>
        <rFont val="Times New Roman Cyr"/>
        <family val="1"/>
      </rPr>
      <t>нор.</t>
    </r>
    <r>
      <rPr>
        <sz val="14"/>
        <color indexed="10"/>
        <rFont val="Times New Roman Cyr"/>
        <family val="1"/>
      </rPr>
      <t>, м/с</t>
    </r>
  </si>
  <si>
    <t>Ввести норму</t>
  </si>
  <si>
    <t xml:space="preserve">  Температура внутри помещения при выполнении</t>
  </si>
  <si>
    <t>Принятые обозначения:</t>
  </si>
  <si>
    <t xml:space="preserve"> - температурой воздуха;</t>
  </si>
  <si>
    <t xml:space="preserve"> - скоростью движения воздуха;</t>
  </si>
  <si>
    <t xml:space="preserve"> - относительной влажностью;</t>
  </si>
  <si>
    <t xml:space="preserve">      где</t>
  </si>
  <si>
    <t>А - абсолютная влажность воздуха, т.е. количество водяного</t>
  </si>
  <si>
    <t xml:space="preserve">   Улучшение микроклимата достигается применением теплоизолиру-</t>
  </si>
  <si>
    <t xml:space="preserve">  Для улучшения условий жизнедеятельности устанавливают системы</t>
  </si>
  <si>
    <t>отопления, вентиляции и кондиционирования воздуха.</t>
  </si>
  <si>
    <t>ющих материалов, уменьшением теплопроводности оконных проёмов,</t>
  </si>
  <si>
    <t xml:space="preserve">  Системы отопления по виду теплоносителя делят на паровые, водя-</t>
  </si>
  <si>
    <t>ные, воздушные, электрические и топливные. Отопление компенсиру-</t>
  </si>
  <si>
    <r>
      <t>ет потери теплоты Q</t>
    </r>
    <r>
      <rPr>
        <vertAlign val="subscript"/>
        <sz val="14"/>
        <rFont val="Times New Roman Cyr"/>
        <family val="1"/>
      </rPr>
      <t>п</t>
    </r>
    <r>
      <rPr>
        <sz val="14"/>
        <rFont val="Times New Roman Cyr"/>
        <family val="1"/>
      </rPr>
      <t xml:space="preserve"> (кДж/ч), которые складываются из теплоты, </t>
    </r>
  </si>
  <si>
    <r>
      <t>уходящей через ограждения и остекление помещений Q</t>
    </r>
    <r>
      <rPr>
        <vertAlign val="subscript"/>
        <sz val="14"/>
        <rFont val="Times New Roman Cyr"/>
        <family val="1"/>
      </rPr>
      <t>огр.</t>
    </r>
    <r>
      <rPr>
        <sz val="14"/>
        <rFont val="Times New Roman Cyr"/>
        <family val="1"/>
      </rPr>
      <t xml:space="preserve"> (кДж/ч), и</t>
    </r>
  </si>
  <si>
    <r>
      <t>теплоты, необходимой для нагрева холодного воздуха Q</t>
    </r>
    <r>
      <rPr>
        <vertAlign val="subscript"/>
        <sz val="14"/>
        <rFont val="Times New Roman Cyr"/>
        <family val="1"/>
      </rPr>
      <t xml:space="preserve">хв. </t>
    </r>
    <r>
      <rPr>
        <sz val="14"/>
        <rFont val="Times New Roman Cyr"/>
        <family val="1"/>
      </rPr>
      <t>(кДж/ч),</t>
    </r>
  </si>
  <si>
    <r>
      <t>F</t>
    </r>
    <r>
      <rPr>
        <vertAlign val="subscript"/>
        <sz val="12"/>
        <rFont val="Times New Roman Cyr"/>
        <family val="1"/>
      </rPr>
      <t>огр.</t>
    </r>
    <r>
      <rPr>
        <sz val="12"/>
        <rFont val="Times New Roman Cyr"/>
        <family val="1"/>
      </rPr>
      <t xml:space="preserve"> - площадь ограждения или остекления, м</t>
    </r>
    <r>
      <rPr>
        <vertAlign val="superscript"/>
        <sz val="12"/>
        <rFont val="Times New Roman Cyr"/>
        <family val="1"/>
      </rPr>
      <t>2</t>
    </r>
    <r>
      <rPr>
        <sz val="12"/>
        <rFont val="Times New Roman Cyr"/>
        <family val="1"/>
      </rPr>
      <t>;</t>
    </r>
  </si>
  <si>
    <r>
      <t>L       - количество поступающего наружного воздуха, м</t>
    </r>
    <r>
      <rPr>
        <vertAlign val="superscript"/>
        <sz val="12"/>
        <rFont val="Times New Roman Cyr"/>
        <family val="1"/>
      </rPr>
      <t>3</t>
    </r>
    <r>
      <rPr>
        <sz val="12"/>
        <rFont val="Times New Roman Cyr"/>
        <family val="1"/>
      </rPr>
      <t>/ч;</t>
    </r>
  </si>
  <si>
    <r>
      <t xml:space="preserve">          - плотность воздуха, кГ/м</t>
    </r>
    <r>
      <rPr>
        <vertAlign val="superscript"/>
        <sz val="12"/>
        <rFont val="Times New Roman Cyr"/>
        <family val="1"/>
      </rPr>
      <t>3</t>
    </r>
    <r>
      <rPr>
        <sz val="12"/>
        <rFont val="Times New Roman Cyr"/>
        <family val="1"/>
      </rPr>
      <t>;</t>
    </r>
  </si>
  <si>
    <r>
      <t>t</t>
    </r>
    <r>
      <rPr>
        <vertAlign val="subscript"/>
        <sz val="12"/>
        <rFont val="Times New Roman Cyr"/>
        <family val="1"/>
      </rPr>
      <t>вн.</t>
    </r>
    <r>
      <rPr>
        <sz val="12"/>
        <rFont val="Times New Roman Cyr"/>
        <family val="1"/>
      </rPr>
      <t>-t</t>
    </r>
    <r>
      <rPr>
        <vertAlign val="subscript"/>
        <sz val="12"/>
        <rFont val="Times New Roman Cyr"/>
        <family val="1"/>
      </rPr>
      <t>нар.</t>
    </r>
    <r>
      <rPr>
        <sz val="12"/>
        <rFont val="Times New Roman Cyr"/>
        <family val="1"/>
      </rPr>
      <t>- температура внутреннего и наружного воздуха, град.</t>
    </r>
  </si>
  <si>
    <t>(1.1.)</t>
  </si>
  <si>
    <t>(1.2.)</t>
  </si>
  <si>
    <t xml:space="preserve">  Система отопления должна иметь теплопризводительность не мень-</t>
  </si>
  <si>
    <t xml:space="preserve">   В тёплый период года используют системы вентиляции и кондицио-</t>
  </si>
  <si>
    <t>посредством осевых и центробежных вентиляторов. Вентиляторы ха-</t>
  </si>
  <si>
    <t>р (Па), мощностью N (кВт) и КПД. Осевые вентиляторы позволяют</t>
  </si>
  <si>
    <t>зависимостью:</t>
  </si>
  <si>
    <t xml:space="preserve">    где</t>
  </si>
  <si>
    <r>
      <t>F - площадь сечения вентиляционного патрубка, м</t>
    </r>
    <r>
      <rPr>
        <vertAlign val="superscript"/>
        <sz val="12"/>
        <rFont val="Times New Roman Cyr"/>
        <family val="1"/>
      </rPr>
      <t>2</t>
    </r>
    <r>
      <rPr>
        <sz val="12"/>
        <rFont val="Times New Roman Cyr"/>
        <family val="1"/>
      </rPr>
      <t>;</t>
    </r>
  </si>
  <si>
    <t xml:space="preserve">  Теплоизбытки в помещении в тёплый период года обусловлены:</t>
  </si>
  <si>
    <t xml:space="preserve"> </t>
  </si>
  <si>
    <t xml:space="preserve"> - тепловыделениями от людей, оборудования, освещения;</t>
  </si>
  <si>
    <t xml:space="preserve"> - теплом от солнечной радиации;</t>
  </si>
  <si>
    <t xml:space="preserve"> - теплом, проникающим через оконные проёмы и стенки.</t>
  </si>
  <si>
    <t xml:space="preserve">  Количество воздуха L , которое надо подать системой вентиляции</t>
  </si>
  <si>
    <r>
      <t>для поглощения избыточной теплоты  Q</t>
    </r>
    <r>
      <rPr>
        <vertAlign val="subscript"/>
        <sz val="14"/>
        <rFont val="Times New Roman Cyr"/>
        <family val="1"/>
      </rPr>
      <t>изб.</t>
    </r>
    <r>
      <rPr>
        <sz val="14"/>
        <rFont val="Times New Roman Cyr"/>
        <family val="1"/>
      </rPr>
      <t>(кДж/ч), определяется</t>
    </r>
  </si>
  <si>
    <t>(1.3.)</t>
  </si>
  <si>
    <t>(1.4.)</t>
  </si>
  <si>
    <t xml:space="preserve">  Таким образом, система вентиляции даёт возможность получить в</t>
  </si>
  <si>
    <t>чивает комфортных условий жизнедеятельности человека.</t>
  </si>
  <si>
    <t>ператур нормируется.</t>
  </si>
  <si>
    <t xml:space="preserve">значения температуры и относительной влажности вне зависимости </t>
  </si>
  <si>
    <t>от внешних климатических факторов и внутренних условий в помеще-</t>
  </si>
  <si>
    <t xml:space="preserve">  При нагревании исходного воздуха относительная влажность умень-</t>
  </si>
  <si>
    <t>шается, поэтому в кондиционере воздух при нагревании должен увла-</t>
  </si>
  <si>
    <t>жняться, а при охлаждении - осушаться.</t>
  </si>
  <si>
    <t>воздух, проходящий через калорифер первой ступени, увлажняется</t>
  </si>
  <si>
    <t>посредством впрыска воды. В режиме "лето" отключаются воздухо-</t>
  </si>
  <si>
    <t>В летний период года после охлаждения воздух осу-</t>
  </si>
  <si>
    <t xml:space="preserve">  Количество воздуха, которое надо подать СКВ в тёплый и холодный</t>
  </si>
  <si>
    <t>периоды года, определяются по формулам:</t>
  </si>
  <si>
    <t>(1.5.)</t>
  </si>
  <si>
    <t xml:space="preserve">       где</t>
  </si>
  <si>
    <r>
      <t>t</t>
    </r>
    <r>
      <rPr>
        <vertAlign val="subscript"/>
        <sz val="12"/>
        <rFont val="Times New Roman Cyr"/>
        <family val="1"/>
      </rPr>
      <t>пр</t>
    </r>
    <r>
      <rPr>
        <sz val="12"/>
        <rFont val="Times New Roman Cyr"/>
        <family val="1"/>
      </rPr>
      <t xml:space="preserve">  -  температура приточного воздуха, </t>
    </r>
    <r>
      <rPr>
        <vertAlign val="superscript"/>
        <sz val="12"/>
        <rFont val="Times New Roman Cyr"/>
        <family val="1"/>
      </rPr>
      <t>0</t>
    </r>
    <r>
      <rPr>
        <sz val="12"/>
        <rFont val="Times New Roman Cyr"/>
        <family val="1"/>
      </rPr>
      <t>С.</t>
    </r>
  </si>
  <si>
    <t>V, м/с</t>
  </si>
  <si>
    <t xml:space="preserve">          ЗАЩИТА</t>
  </si>
  <si>
    <t>с        - удельная теплоёмкость наружного воздуха, кДж/(кГ*град);</t>
  </si>
  <si>
    <t>поступающего в помещение:</t>
  </si>
  <si>
    <t xml:space="preserve">  Система кондиционирования воздуха обеспечивает комфортные </t>
  </si>
  <si>
    <t>1. Не изменяется.</t>
  </si>
  <si>
    <t>3. Уменьшается.</t>
  </si>
  <si>
    <t>2. Увеличивается.</t>
  </si>
  <si>
    <t>1. Увеличивается.</t>
  </si>
  <si>
    <t>2. Не изменяется.</t>
  </si>
  <si>
    <t>1. Внутренней и приточного воздуха.</t>
  </si>
  <si>
    <t>2. Приточного воздуха и внутренней.</t>
  </si>
  <si>
    <t>3. Внутренней и наружной.</t>
  </si>
  <si>
    <t>температуры:</t>
  </si>
  <si>
    <t xml:space="preserve">а) Значение максимальной влажности при увеличении </t>
  </si>
  <si>
    <t>воздуха в СКВ:</t>
  </si>
  <si>
    <t>б) Относительная влажность при нагревании исходного</t>
  </si>
  <si>
    <t xml:space="preserve">период для СКВ: </t>
  </si>
  <si>
    <t xml:space="preserve">в) Разность температур, которая определяется в тёплый </t>
  </si>
  <si>
    <t xml:space="preserve">Ответ </t>
  </si>
  <si>
    <t>End</t>
  </si>
  <si>
    <t>стенки необходимо:</t>
  </si>
  <si>
    <t>1. Увеличить.</t>
  </si>
  <si>
    <t>2. Уменьшить.</t>
  </si>
  <si>
    <t>а) Для уменьшения теплопотерь коэффициент теплопередачи</t>
  </si>
  <si>
    <t>б) Относительная влажность при охлаждении исходного</t>
  </si>
  <si>
    <t>в) Агрегаты СКВ, которые надо включить в тёплый</t>
  </si>
  <si>
    <t>период года:</t>
  </si>
  <si>
    <t>3. Воздухоохладитель и калорифер второй ступени.</t>
  </si>
  <si>
    <t>2. Воздухоохладитель и калорифер первой ступени.</t>
  </si>
  <si>
    <t>1. Воздухоохлодитель и увлажнитель.</t>
  </si>
  <si>
    <t>а) Перепад температур, по которому рассчитывается</t>
  </si>
  <si>
    <t>вентиляция в тёплый период года:</t>
  </si>
  <si>
    <t>2. Внутренней и наружной, делённой на 2.</t>
  </si>
  <si>
    <t>1. Наружной и внутренней.</t>
  </si>
  <si>
    <t>года:</t>
  </si>
  <si>
    <t>б) Агрегаты СКВ, которые надо включить в холодный период</t>
  </si>
  <si>
    <t>1. Калорифер первой ступени и увлажнитель.</t>
  </si>
  <si>
    <t>2. Калориферы первой и второй ступени.</t>
  </si>
  <si>
    <t xml:space="preserve">3. Калорифер первой ступени. </t>
  </si>
  <si>
    <t>период года для СКВ:</t>
  </si>
  <si>
    <t>1. Уменьшаются.</t>
  </si>
  <si>
    <t>б) Воздух в СКВ в холодное время года должен:</t>
  </si>
  <si>
    <t>1. Нагреваться и увлажнятся.</t>
  </si>
  <si>
    <t>1. Нагреваться и осушаться.</t>
  </si>
  <si>
    <t>3. Нагреваться, увлажняться , а затем осушаться.</t>
  </si>
  <si>
    <t>определяется:</t>
  </si>
  <si>
    <t>2. Разностью между теплопроизводительностью</t>
  </si>
  <si>
    <t>системы и величиной теплопотерь.</t>
  </si>
  <si>
    <t>1. Вытяжная.</t>
  </si>
  <si>
    <t>2. Приточная.</t>
  </si>
  <si>
    <t>3. Общеобменная.</t>
  </si>
  <si>
    <t xml:space="preserve">б) Значение максимальной влажности при уменьшении </t>
  </si>
  <si>
    <t>с выделением вредных веществ по всему объёму.</t>
  </si>
  <si>
    <t xml:space="preserve">а) Система вентиляции, которая применяется в помещениях </t>
  </si>
  <si>
    <t>1. Уменьшается.</t>
  </si>
  <si>
    <t>3. Не изменяется.</t>
  </si>
  <si>
    <t>в) Агрегаты СКВ, которые необходимо отключить в тёплый</t>
  </si>
  <si>
    <t xml:space="preserve">нагреватель первой ступени и увлажнитель, а в режиме "зима" отклю- </t>
  </si>
  <si>
    <t>1. Воздухонагреватель первой ступени и увлажнитель.</t>
  </si>
  <si>
    <t>2. Воздухонагреватели первой и второй ступени.</t>
  </si>
  <si>
    <t>наружного воздуха.</t>
  </si>
  <si>
    <t>а) Указать размерность абсолютной влажности.</t>
  </si>
  <si>
    <t>1. %.</t>
  </si>
  <si>
    <t>3.  г</t>
  </si>
  <si>
    <t>1. Охлаждаться и осушаться.</t>
  </si>
  <si>
    <t>2. Охлаждаться и увлажняться.</t>
  </si>
  <si>
    <t>3. Охлаждаться.</t>
  </si>
  <si>
    <t>б) Воздух в СКВ в тёплое время должен:</t>
  </si>
  <si>
    <t>период года для системы вентиляции.</t>
  </si>
  <si>
    <t xml:space="preserve">в) Перепад температур, который определяется в тёплый </t>
  </si>
  <si>
    <t>1. Внутренней и наружной.</t>
  </si>
  <si>
    <t>3. Наружной и внутренней.</t>
  </si>
  <si>
    <t>при работе СКВ в тёплый период года.</t>
  </si>
  <si>
    <t>приточного воздуха.</t>
  </si>
  <si>
    <t xml:space="preserve">2. Температуры в помещении и температуры </t>
  </si>
  <si>
    <t>года по сравнению с холодным периодом:</t>
  </si>
  <si>
    <t>3. Калорифер (нагреватель первой ступени).</t>
  </si>
  <si>
    <t>а) При снижении коэффициента теплопередачи стенки</t>
  </si>
  <si>
    <t>теплопотери:</t>
  </si>
  <si>
    <t>2. Увеличиваются.</t>
  </si>
  <si>
    <t>что позволяют уменьшить теплопритоки в тёплый период в помеще-</t>
  </si>
  <si>
    <t>ние и теплопотери в холодный период года.</t>
  </si>
  <si>
    <r>
      <t>К</t>
    </r>
    <r>
      <rPr>
        <vertAlign val="subscript"/>
        <sz val="12"/>
        <rFont val="Times New Roman Cyr"/>
        <family val="1"/>
      </rPr>
      <t>огр.</t>
    </r>
    <r>
      <rPr>
        <sz val="12"/>
        <rFont val="Times New Roman Cyr"/>
        <family val="1"/>
      </rPr>
      <t xml:space="preserve"> - коэффициент теплопередачи, кДж/(м</t>
    </r>
    <r>
      <rPr>
        <vertAlign val="superscript"/>
        <sz val="12"/>
        <rFont val="Times New Roman Cyr"/>
        <family val="1"/>
      </rPr>
      <t>2</t>
    </r>
    <r>
      <rPr>
        <sz val="12"/>
        <rFont val="Times New Roman Cyr"/>
        <family val="1"/>
      </rPr>
      <t>*град.) ;</t>
    </r>
  </si>
  <si>
    <t xml:space="preserve">  Возможно несколько вариантов решений по улучшению температур-</t>
  </si>
  <si>
    <t>Подставлять</t>
  </si>
  <si>
    <t>Результат защиты</t>
  </si>
  <si>
    <t>номер</t>
  </si>
  <si>
    <t>ответа</t>
  </si>
  <si>
    <t>Исходные данные для расчёта параметров микроклимата в</t>
  </si>
  <si>
    <t>Таблица 1</t>
  </si>
  <si>
    <t>Производительность системы</t>
  </si>
  <si>
    <r>
      <t>вентиляции L, м</t>
    </r>
    <r>
      <rPr>
        <vertAlign val="superscript"/>
        <sz val="11"/>
        <rFont val="Times New Roman Cyr"/>
        <family val="1"/>
      </rPr>
      <t>3</t>
    </r>
    <r>
      <rPr>
        <sz val="11"/>
        <rFont val="Times New Roman Cyr"/>
        <family val="1"/>
      </rPr>
      <t>/ч</t>
    </r>
  </si>
  <si>
    <t>Удельная теплоёмкость</t>
  </si>
  <si>
    <t>воздуха С, кДж/(кг*град)</t>
  </si>
  <si>
    <r>
      <t xml:space="preserve">Плотность воздуха </t>
    </r>
    <r>
      <rPr>
        <i/>
        <sz val="11"/>
        <rFont val="Times New Roman Cyr"/>
        <family val="1"/>
      </rPr>
      <t xml:space="preserve">р, </t>
    </r>
    <r>
      <rPr>
        <sz val="11"/>
        <rFont val="Times New Roman Cyr"/>
        <family val="1"/>
      </rPr>
      <t>кг/м</t>
    </r>
    <r>
      <rPr>
        <vertAlign val="superscript"/>
        <sz val="11"/>
        <rFont val="Times New Roman Cyr"/>
        <family val="1"/>
      </rPr>
      <t>3</t>
    </r>
  </si>
  <si>
    <t>Площадь окон или огражде-</t>
  </si>
  <si>
    <r>
      <t>ния помещения F</t>
    </r>
    <r>
      <rPr>
        <vertAlign val="subscript"/>
        <sz val="11"/>
        <rFont val="Times New Roman Cyr"/>
        <family val="1"/>
      </rPr>
      <t>огр.</t>
    </r>
    <r>
      <rPr>
        <sz val="11"/>
        <rFont val="Times New Roman Cyr"/>
        <family val="1"/>
      </rPr>
      <t>, м</t>
    </r>
    <r>
      <rPr>
        <vertAlign val="superscript"/>
        <sz val="11"/>
        <rFont val="Times New Roman Cyr"/>
        <family val="1"/>
      </rPr>
      <t>2</t>
    </r>
  </si>
  <si>
    <t>Коэффициент теплопередачи</t>
  </si>
  <si>
    <r>
      <t>К, кДж/(м</t>
    </r>
    <r>
      <rPr>
        <vertAlign val="superscript"/>
        <sz val="11"/>
        <rFont val="Times New Roman Cyr"/>
        <family val="1"/>
      </rPr>
      <t>2</t>
    </r>
    <r>
      <rPr>
        <sz val="11"/>
        <rFont val="Times New Roman Cyr"/>
        <family val="1"/>
      </rPr>
      <t>*град)</t>
    </r>
  </si>
  <si>
    <t>Температура наружного</t>
  </si>
  <si>
    <r>
      <t>воздуха t</t>
    </r>
    <r>
      <rPr>
        <vertAlign val="subscript"/>
        <sz val="11"/>
        <rFont val="Times New Roman Cyr"/>
        <family val="1"/>
      </rPr>
      <t>н</t>
    </r>
    <r>
      <rPr>
        <sz val="11"/>
        <rFont val="Times New Roman Cyr"/>
        <family val="1"/>
      </rPr>
      <t>, град</t>
    </r>
  </si>
  <si>
    <t>Температура приточного</t>
  </si>
  <si>
    <r>
      <t>воздуха t</t>
    </r>
    <r>
      <rPr>
        <vertAlign val="subscript"/>
        <sz val="11"/>
        <rFont val="Times New Roman Cyr"/>
        <family val="1"/>
      </rPr>
      <t>пр.</t>
    </r>
    <r>
      <rPr>
        <sz val="11"/>
        <rFont val="Times New Roman Cyr"/>
        <family val="1"/>
      </rPr>
      <t>, град</t>
    </r>
  </si>
  <si>
    <t>Площадь сечения воздухо-</t>
  </si>
  <si>
    <r>
      <t>распределителя F</t>
    </r>
    <r>
      <rPr>
        <vertAlign val="subscript"/>
        <sz val="11"/>
        <rFont val="Times New Roman Cyr"/>
        <family val="1"/>
      </rPr>
      <t>в</t>
    </r>
    <r>
      <rPr>
        <sz val="11"/>
        <rFont val="Times New Roman Cyr"/>
        <family val="1"/>
      </rPr>
      <t>, м</t>
    </r>
    <r>
      <rPr>
        <vertAlign val="superscript"/>
        <sz val="11"/>
        <rFont val="Times New Roman Cyr"/>
        <family val="1"/>
      </rPr>
      <t>2</t>
    </r>
  </si>
  <si>
    <t>Количество воздухораспре-</t>
  </si>
  <si>
    <t>делителей n</t>
  </si>
  <si>
    <t>Относительная влажность</t>
  </si>
  <si>
    <t>W, %</t>
  </si>
  <si>
    <t>Величина</t>
  </si>
  <si>
    <t>Варианты</t>
  </si>
  <si>
    <r>
      <t>тёплый период года (t &gt; +10</t>
    </r>
    <r>
      <rPr>
        <vertAlign val="superscript"/>
        <sz val="14"/>
        <rFont val="Times New Roman Cyr"/>
        <family val="1"/>
      </rPr>
      <t>0</t>
    </r>
    <r>
      <rPr>
        <sz val="14"/>
        <rFont val="Times New Roman Cyr"/>
        <family val="1"/>
      </rPr>
      <t>)</t>
    </r>
  </si>
  <si>
    <t>Таблица 2</t>
  </si>
  <si>
    <t>Избыточная теплота в поме-</t>
  </si>
  <si>
    <r>
      <t>щении Q</t>
    </r>
    <r>
      <rPr>
        <vertAlign val="subscript"/>
        <sz val="11"/>
        <rFont val="Times New Roman Cyr"/>
        <family val="1"/>
      </rPr>
      <t>изб.</t>
    </r>
    <r>
      <rPr>
        <sz val="11"/>
        <rFont val="Times New Roman Cyr"/>
        <family val="1"/>
      </rPr>
      <t>, кДж/ч</t>
    </r>
  </si>
  <si>
    <t xml:space="preserve">Наружная температура </t>
  </si>
  <si>
    <t>Таблица 3</t>
  </si>
  <si>
    <t>Таблица 4</t>
  </si>
  <si>
    <t>Вариант</t>
  </si>
  <si>
    <t>Период года</t>
  </si>
  <si>
    <t>Параметры микроклимата</t>
  </si>
  <si>
    <t>Темпе-</t>
  </si>
  <si>
    <t>ратура</t>
  </si>
  <si>
    <t>Относи-</t>
  </si>
  <si>
    <t>тельная</t>
  </si>
  <si>
    <t>влаж-</t>
  </si>
  <si>
    <t>ность</t>
  </si>
  <si>
    <t>Скорость</t>
  </si>
  <si>
    <t>движе-</t>
  </si>
  <si>
    <t xml:space="preserve">ния </t>
  </si>
  <si>
    <t>воздуха</t>
  </si>
  <si>
    <t>Категория работы</t>
  </si>
  <si>
    <r>
      <t xml:space="preserve">t, </t>
    </r>
    <r>
      <rPr>
        <vertAlign val="superscript"/>
        <sz val="12"/>
        <rFont val="Times New Roman Cyr"/>
        <family val="1"/>
      </rPr>
      <t>0</t>
    </r>
    <r>
      <rPr>
        <sz val="12"/>
        <rFont val="Times New Roman Cyr"/>
        <family val="1"/>
      </rPr>
      <t>C</t>
    </r>
  </si>
  <si>
    <t>Холодный</t>
  </si>
  <si>
    <t>Лёгкая 1</t>
  </si>
  <si>
    <t>Средней тяжести 2а</t>
  </si>
  <si>
    <t>Средней тяжести 2б</t>
  </si>
  <si>
    <t>Тяжёлая 3</t>
  </si>
  <si>
    <t>21-23</t>
  </si>
  <si>
    <t>18-20</t>
  </si>
  <si>
    <t>17-19</t>
  </si>
  <si>
    <t>16-18</t>
  </si>
  <si>
    <t>40-60</t>
  </si>
  <si>
    <t>Тёплый</t>
  </si>
  <si>
    <t>22-24</t>
  </si>
  <si>
    <t>20-22</t>
  </si>
  <si>
    <t xml:space="preserve">     -</t>
  </si>
  <si>
    <t>2.1.3. Корректировка количества воздухораспределителей</t>
  </si>
  <si>
    <t xml:space="preserve">А. Система воздушного отопления </t>
  </si>
  <si>
    <t>Б. Система водяного отопления</t>
  </si>
  <si>
    <r>
      <t xml:space="preserve">  Площадь поверхности нагрева радиатора F (0,6-3), м</t>
    </r>
    <r>
      <rPr>
        <vertAlign val="superscript"/>
        <sz val="14"/>
        <rFont val="Times New Roman Cyr"/>
        <family val="1"/>
      </rPr>
      <t>2</t>
    </r>
  </si>
  <si>
    <t xml:space="preserve">  Коэффициент теплопередачи панельного   </t>
  </si>
  <si>
    <r>
      <t xml:space="preserve">  Температура воздуха в помещении без </t>
    </r>
    <r>
      <rPr>
        <sz val="14"/>
        <color indexed="10"/>
        <rFont val="Times New Roman Cyr"/>
        <family val="1"/>
      </rPr>
      <t>СКВ</t>
    </r>
  </si>
  <si>
    <t xml:space="preserve">  Подача охлаждённого воздуха в помещение</t>
  </si>
  <si>
    <r>
      <t xml:space="preserve">  с температурой t</t>
    </r>
    <r>
      <rPr>
        <vertAlign val="subscript"/>
        <sz val="14"/>
        <rFont val="Times New Roman Cyr"/>
        <family val="1"/>
      </rPr>
      <t>пр.</t>
    </r>
  </si>
  <si>
    <r>
      <t xml:space="preserve">  Производительность системы вентиляции L ( м</t>
    </r>
    <r>
      <rPr>
        <vertAlign val="superscript"/>
        <sz val="14"/>
        <rFont val="Times New Roman Cyr"/>
        <family val="1"/>
      </rPr>
      <t>3</t>
    </r>
    <r>
      <rPr>
        <sz val="14"/>
        <rFont val="Times New Roman Cyr"/>
        <family val="1"/>
      </rPr>
      <t>/ч),</t>
    </r>
  </si>
  <si>
    <t xml:space="preserve">  необходимая для обеспечения регламентируемой</t>
  </si>
  <si>
    <r>
      <t xml:space="preserve">  разности (16</t>
    </r>
    <r>
      <rPr>
        <vertAlign val="superscript"/>
        <sz val="14"/>
        <rFont val="Times New Roman Cyr"/>
        <family val="1"/>
      </rPr>
      <t>о</t>
    </r>
    <r>
      <rPr>
        <sz val="14"/>
        <rFont val="Times New Roman Cyr"/>
        <family val="1"/>
      </rPr>
      <t>) между температурой воздуха в поме-</t>
    </r>
  </si>
  <si>
    <t xml:space="preserve">  ждённого воздуха. Значение производительности</t>
  </si>
  <si>
    <t xml:space="preserve">  Полученные разности температур при изменении</t>
  </si>
  <si>
    <t xml:space="preserve">  для автоматического построения Диаграммы 1 и линии тренда</t>
  </si>
  <si>
    <t xml:space="preserve">  Полученное на Диаграмме 1 уравнение линии тренда необходимо</t>
  </si>
  <si>
    <t xml:space="preserve">  надо подставить в программу (ячейка H11) для</t>
  </si>
  <si>
    <t xml:space="preserve">  определения необходимого количества воздухорас-</t>
  </si>
  <si>
    <t xml:space="preserve">  пределителей и достижения нормативной скорости</t>
  </si>
  <si>
    <t xml:space="preserve">  движения воздуха.</t>
  </si>
  <si>
    <t>Корректи-</t>
  </si>
  <si>
    <t>рованная</t>
  </si>
  <si>
    <r>
      <t xml:space="preserve">величина </t>
    </r>
    <r>
      <rPr>
        <b/>
        <sz val="9"/>
        <rFont val="Times New Roman Cyr"/>
        <family val="1"/>
      </rPr>
      <t>L</t>
    </r>
  </si>
  <si>
    <r>
      <t xml:space="preserve">  </t>
    </r>
    <r>
      <rPr>
        <b/>
        <sz val="12"/>
        <color indexed="48"/>
        <rFont val="Times New Roman Cyr"/>
        <family val="1"/>
      </rPr>
      <t>Разность температур</t>
    </r>
    <r>
      <rPr>
        <b/>
        <sz val="12"/>
        <rFont val="Times New Roman Cyr"/>
        <family val="1"/>
      </rPr>
      <t xml:space="preserve"> </t>
    </r>
  </si>
  <si>
    <r>
      <t xml:space="preserve">  щении без </t>
    </r>
    <r>
      <rPr>
        <sz val="14"/>
        <color indexed="10"/>
        <rFont val="Times New Roman Cyr"/>
        <family val="1"/>
      </rPr>
      <t>СКВ</t>
    </r>
    <r>
      <rPr>
        <sz val="14"/>
        <rFont val="Times New Roman Cyr"/>
        <family val="1"/>
      </rPr>
      <t xml:space="preserve"> и температурой подаваемого охла-</t>
    </r>
  </si>
  <si>
    <t>Лабораторная работа по БЖД</t>
  </si>
  <si>
    <t>1. Общие сведения</t>
  </si>
  <si>
    <t>F - максимальная влажность, т.е. количество водяного пара (г),</t>
  </si>
  <si>
    <t xml:space="preserve">    температуре и давлении. С повышением температуры макси- </t>
  </si>
  <si>
    <t xml:space="preserve">нирования воздуха (СКВ). </t>
  </si>
  <si>
    <t xml:space="preserve"> При искусственной (механической) вентиляции воздух перемещается</t>
  </si>
  <si>
    <r>
      <t>рактеризуются производительность (подачей)  L (м</t>
    </r>
    <r>
      <rPr>
        <vertAlign val="superscript"/>
        <sz val="14"/>
        <rFont val="Times New Roman Cyr"/>
        <family val="1"/>
      </rPr>
      <t>3</t>
    </r>
    <r>
      <rPr>
        <sz val="14"/>
        <rFont val="Times New Roman Cyr"/>
        <family val="1"/>
      </rPr>
      <t>/ч), давлением</t>
    </r>
  </si>
  <si>
    <t>v - скорость движения воздуха, м/с.</t>
  </si>
  <si>
    <t>автоматики. СКВ по виду обработки воздуха делят на зимние, летние,</t>
  </si>
  <si>
    <t>круглогодичные. Зимнее кондиционирование работает в режиме воз-</t>
  </si>
  <si>
    <t>душного отопления.</t>
  </si>
  <si>
    <t xml:space="preserve">  Система кондиционирования работает следующим образом (рис.1):</t>
  </si>
  <si>
    <t xml:space="preserve">наружный воздух (1) просасывается вентилятором (7), очищается в  </t>
  </si>
  <si>
    <t xml:space="preserve">фильтре (2) от пыли, и в зависимости от режима работы СКВ, может </t>
  </si>
  <si>
    <t xml:space="preserve">нагреваться калорифером первой ступени (3) или охлаждаться холо- </t>
  </si>
  <si>
    <t xml:space="preserve">дильником (4). </t>
  </si>
  <si>
    <t>шается калорифером второй ступени (5).   В зимний период года</t>
  </si>
  <si>
    <t>чается воздухоохладитель и нагреватель второй ступени (осушитель).</t>
  </si>
  <si>
    <r>
      <t>Q</t>
    </r>
    <r>
      <rPr>
        <vertAlign val="subscript"/>
        <sz val="12"/>
        <rFont val="Times New Roman Cyr"/>
        <family val="1"/>
      </rPr>
      <t>сум. х</t>
    </r>
    <r>
      <rPr>
        <sz val="12"/>
        <rFont val="Times New Roman Cyr"/>
        <family val="1"/>
      </rPr>
      <t xml:space="preserve"> - суммарные теплопотери в холодный период, кДж/ч;</t>
    </r>
  </si>
  <si>
    <r>
      <t>Q</t>
    </r>
    <r>
      <rPr>
        <vertAlign val="subscript"/>
        <sz val="12"/>
        <rFont val="Times New Roman Cyr"/>
        <family val="1"/>
      </rPr>
      <t>сум. т</t>
    </r>
    <r>
      <rPr>
        <sz val="12"/>
        <rFont val="Times New Roman Cyr"/>
        <family val="1"/>
      </rPr>
      <t xml:space="preserve"> - суммарные теплопритоки в тёплый период, кДж/ч;</t>
    </r>
  </si>
  <si>
    <t>Относительная влажность воздуха W(%) определяется зависимостью:</t>
  </si>
  <si>
    <t xml:space="preserve">    мальная влажность будет больше.</t>
  </si>
  <si>
    <t xml:space="preserve">  Во многих случаях определяющими являются потери теплоты через</t>
  </si>
  <si>
    <t>оконные проёмы помещений. Если теплопередача через стенки поме-</t>
  </si>
  <si>
    <t>щения значительна, то определяется сумма теплопотерь.</t>
  </si>
  <si>
    <t xml:space="preserve">  Холодный воздух в помещение может поступать от системы венти-</t>
  </si>
  <si>
    <t>ляции, от проветривания и посредством инфильтрации через щели и</t>
  </si>
  <si>
    <t>отверстия, особенно при ветре большой скорости. Для нагревания</t>
  </si>
  <si>
    <t>этого воздуха требуются дополнительные затраты теплоты, которые</t>
  </si>
  <si>
    <t>в расчётах иногда принимаются как (15-20)% от общих теплопотерь.</t>
  </si>
  <si>
    <t>ше, чем общая величина теплопотерь.</t>
  </si>
  <si>
    <t xml:space="preserve">  этом,  для обеспечения допустимой скорости движения воз-</t>
  </si>
  <si>
    <t xml:space="preserve">  духа может потребоваться установка большого количества</t>
  </si>
  <si>
    <t xml:space="preserve">  воздухораспределителей, что увеличивает стоимость уста-</t>
  </si>
  <si>
    <t xml:space="preserve">  посредством установки в прозводственных и жилых поме-</t>
  </si>
  <si>
    <t xml:space="preserve">  этом, должно соблюдаться ограничение - разность между</t>
  </si>
  <si>
    <t xml:space="preserve">  внутренней температурой в помещении и температурой при-</t>
  </si>
  <si>
    <r>
      <t xml:space="preserve">  точного воздуха не должна превышать 18</t>
    </r>
    <r>
      <rPr>
        <vertAlign val="superscript"/>
        <sz val="14"/>
        <rFont val="Times New Roman Cyr"/>
        <family val="1"/>
      </rPr>
      <t>о</t>
    </r>
    <r>
      <rPr>
        <sz val="14"/>
        <rFont val="Times New Roman Cyr"/>
        <family val="1"/>
      </rPr>
      <t>С.</t>
    </r>
  </si>
  <si>
    <t xml:space="preserve">  щениях специальных стеклопакетов (двойных или тройных),</t>
  </si>
  <si>
    <r>
      <t xml:space="preserve">  ну (8-12) кДж/(м</t>
    </r>
    <r>
      <rPr>
        <vertAlign val="superscript"/>
        <sz val="14"/>
        <rFont val="Times New Roman Cyr"/>
        <family val="1"/>
      </rPr>
      <t>2</t>
    </r>
    <r>
      <rPr>
        <sz val="14"/>
        <rFont val="Times New Roman Cyr"/>
        <family val="1"/>
      </rPr>
      <t>*град.).</t>
    </r>
  </si>
  <si>
    <t xml:space="preserve">  новки, и во многих случаях технически трудно осуществимо.</t>
  </si>
  <si>
    <t xml:space="preserve">  коэффициент теплопроводности которых составляет величи-</t>
  </si>
  <si>
    <t>ного режима в помещении с помощью воздушного отопления:</t>
  </si>
  <si>
    <t xml:space="preserve">  При пректировании системы отопления, в зависимости от особен-</t>
  </si>
  <si>
    <t>обеспечить подачу больше, чем центробежные, однако они развивают</t>
  </si>
  <si>
    <r>
      <t>Обычно, если температура наржного воздуха составляет более +24</t>
    </r>
    <r>
      <rPr>
        <vertAlign val="superscript"/>
        <sz val="14"/>
        <rFont val="Times New Roman Cyr"/>
        <family val="1"/>
      </rPr>
      <t>о</t>
    </r>
    <r>
      <rPr>
        <sz val="14"/>
        <rFont val="Times New Roman Cyr"/>
        <family val="1"/>
      </rPr>
      <t>С,</t>
    </r>
  </si>
  <si>
    <t>то системой вентиляции в помещении не обеспечить комфортных</t>
  </si>
  <si>
    <t>параметров микроклимата.</t>
  </si>
  <si>
    <t>нии. Регулировка параметров микроклимата производится системой</t>
  </si>
  <si>
    <t>Ф.И.О.</t>
  </si>
  <si>
    <t>Учебная группа</t>
  </si>
  <si>
    <t>Вариант №</t>
  </si>
  <si>
    <t>Холодный период года</t>
  </si>
  <si>
    <t>А. Система воздушного отопления</t>
  </si>
  <si>
    <r>
      <t xml:space="preserve">Проверка параметров системы при наружной температуре </t>
    </r>
    <r>
      <rPr>
        <vertAlign val="superscript"/>
        <sz val="14"/>
        <rFont val="Times New Roman Cyr"/>
        <family val="1"/>
      </rPr>
      <t>о</t>
    </r>
    <r>
      <rPr>
        <sz val="14"/>
        <rFont val="Times New Roman Cyr"/>
        <family val="1"/>
      </rPr>
      <t xml:space="preserve">С </t>
    </r>
  </si>
  <si>
    <t>Скорость движения воздуха, м/с</t>
  </si>
  <si>
    <t>Относительная влажность, %</t>
  </si>
  <si>
    <t>Нормативные значения</t>
  </si>
  <si>
    <t>Расчёт (было/стало)</t>
  </si>
  <si>
    <t>Количество воздухораспределителей</t>
  </si>
  <si>
    <t>Стало:</t>
  </si>
  <si>
    <r>
      <t xml:space="preserve">Подбор параметров системы при наружной температуре </t>
    </r>
    <r>
      <rPr>
        <vertAlign val="superscript"/>
        <sz val="14"/>
        <rFont val="Times New Roman Cyr"/>
        <family val="1"/>
      </rPr>
      <t>о</t>
    </r>
    <r>
      <rPr>
        <sz val="14"/>
        <rFont val="Times New Roman Cyr"/>
        <family val="1"/>
      </rPr>
      <t xml:space="preserve">С </t>
    </r>
  </si>
  <si>
    <t>Характеристики системы</t>
  </si>
  <si>
    <r>
      <t xml:space="preserve">Температура воздуха в помещении, </t>
    </r>
    <r>
      <rPr>
        <vertAlign val="superscript"/>
        <sz val="12"/>
        <rFont val="Times New Roman Cyr"/>
        <family val="1"/>
      </rPr>
      <t>о</t>
    </r>
    <r>
      <rPr>
        <sz val="12"/>
        <rFont val="Times New Roman Cyr"/>
        <family val="1"/>
      </rPr>
      <t>С</t>
    </r>
  </si>
  <si>
    <t>Необходимое количество радиаторов</t>
  </si>
  <si>
    <t xml:space="preserve">Необходимая теплопроизводительность, кДж/ч </t>
  </si>
  <si>
    <r>
      <t xml:space="preserve">Коэффициент теплопередачи радиатора, </t>
    </r>
    <r>
      <rPr>
        <sz val="8"/>
        <rFont val="Times New Roman Cyr"/>
        <family val="1"/>
      </rPr>
      <t>кДж/(м</t>
    </r>
    <r>
      <rPr>
        <vertAlign val="superscript"/>
        <sz val="8"/>
        <rFont val="Times New Roman Cyr"/>
        <family val="1"/>
      </rPr>
      <t>2</t>
    </r>
    <r>
      <rPr>
        <sz val="8"/>
        <rFont val="Times New Roman Cyr"/>
        <family val="1"/>
      </rPr>
      <t>*гр.)</t>
    </r>
  </si>
  <si>
    <r>
      <t>Площадь поверхности нагрева радиатора, м</t>
    </r>
    <r>
      <rPr>
        <vertAlign val="superscript"/>
        <sz val="11"/>
        <rFont val="Times New Roman Cyr"/>
        <family val="1"/>
      </rPr>
      <t>2</t>
    </r>
  </si>
  <si>
    <t>Средняя температура теплоносителя, град.</t>
  </si>
  <si>
    <t>Тёплый период года</t>
  </si>
  <si>
    <r>
      <t xml:space="preserve">Проверка параметров системы при наружной температуре </t>
    </r>
    <r>
      <rPr>
        <vertAlign val="superscript"/>
        <sz val="14"/>
        <rFont val="Times New Roman Cyr"/>
        <family val="1"/>
      </rPr>
      <t>о</t>
    </r>
    <r>
      <rPr>
        <sz val="14"/>
        <rFont val="Times New Roman Cyr"/>
        <family val="1"/>
      </rPr>
      <t xml:space="preserve">С+ </t>
    </r>
  </si>
  <si>
    <t>Температура в помещении без СКВ</t>
  </si>
  <si>
    <t>Норма температуры</t>
  </si>
  <si>
    <t>Температура в помещении с СКВ</t>
  </si>
  <si>
    <r>
      <t>Корректированная производительность СКВ, м</t>
    </r>
    <r>
      <rPr>
        <vertAlign val="superscript"/>
        <sz val="14"/>
        <rFont val="Times New Roman Cyr"/>
        <family val="1"/>
      </rPr>
      <t>3</t>
    </r>
    <r>
      <rPr>
        <sz val="14"/>
        <rFont val="Times New Roman Cyr"/>
        <family val="1"/>
      </rPr>
      <t>/ч</t>
    </r>
  </si>
  <si>
    <t>Микроклимат</t>
  </si>
  <si>
    <t>Исполнители:</t>
  </si>
  <si>
    <t>Преподаватель:</t>
  </si>
  <si>
    <t>Дата</t>
  </si>
  <si>
    <t xml:space="preserve">  Разность между температурой воздуха в помещении</t>
  </si>
  <si>
    <r>
      <t xml:space="preserve">  без </t>
    </r>
    <r>
      <rPr>
        <sz val="14"/>
        <color indexed="10"/>
        <rFont val="Times New Roman Cyr"/>
        <family val="1"/>
      </rPr>
      <t>СКВ</t>
    </r>
    <r>
      <rPr>
        <sz val="14"/>
        <rFont val="Times New Roman Cyr"/>
        <family val="1"/>
      </rPr>
      <t xml:space="preserve"> и температурой подаваемого воздуха</t>
    </r>
  </si>
  <si>
    <t>Лист 1</t>
  </si>
  <si>
    <t>Лист 2</t>
  </si>
  <si>
    <t>1.1. Средства улучшения микроклимата</t>
  </si>
  <si>
    <t>1.1.2. Холодный период года</t>
  </si>
  <si>
    <t>1.1.3. Тёплый период года</t>
  </si>
  <si>
    <t xml:space="preserve">помещении в тёплый период года лишь определённый перепад между </t>
  </si>
  <si>
    <t>внутренней и наружной температурами, что во многих случаях не обеспе-</t>
  </si>
  <si>
    <t xml:space="preserve">  3. Получить вариант задания от преподавателя (Лист 4).</t>
  </si>
  <si>
    <t xml:space="preserve">    Б. Альтернативная система водяного отопления </t>
  </si>
  <si>
    <t xml:space="preserve">   Методом подстановки различных вариантов этих величин подобрать коли-</t>
  </si>
  <si>
    <t xml:space="preserve">  чество радиаторов (батарей) таким образом, чтобы получить число радиа-</t>
  </si>
  <si>
    <t>вызовет увеличение скорости движения воздуха, и может, при этом</t>
  </si>
  <si>
    <t>потребоваться корректировка количества воздухораспределителей</t>
  </si>
  <si>
    <t xml:space="preserve">Для этого необходимо их количество из п. 2.1.3. Подставить в </t>
  </si>
  <si>
    <t>исходные данные п. 2.1.1.</t>
  </si>
  <si>
    <t>периода года, а требуется лишь корректировка производительности СКВ.</t>
  </si>
  <si>
    <r>
      <t xml:space="preserve">2.1.2. Оценка микроклимата </t>
    </r>
    <r>
      <rPr>
        <u val="single"/>
        <sz val="11"/>
        <color indexed="10"/>
        <rFont val="Times New Roman Cyr"/>
        <family val="1"/>
      </rPr>
      <t>(нормы даны на Листе 4)</t>
    </r>
  </si>
  <si>
    <r>
      <t xml:space="preserve">6.1.2. Оценка микроклимата </t>
    </r>
    <r>
      <rPr>
        <u val="single"/>
        <sz val="11"/>
        <color indexed="10"/>
        <rFont val="Times New Roman Cyr"/>
        <family val="1"/>
      </rPr>
      <t>(нормы даны на Листе 4)</t>
    </r>
  </si>
  <si>
    <t xml:space="preserve">  носительную влажность можно вводить диапазоном "40-60"% (Лист 4).</t>
  </si>
  <si>
    <t>"40-60"% (Лист 4).</t>
  </si>
  <si>
    <t xml:space="preserve"> Количество синих ромбов</t>
  </si>
  <si>
    <t xml:space="preserve">     означает номер варианта.</t>
  </si>
  <si>
    <t>Окончание варианта теста:</t>
  </si>
  <si>
    <t xml:space="preserve">в) Перепад температур, который определяется в холодный </t>
  </si>
  <si>
    <t xml:space="preserve">2. Приточного воздуха и внутренней температуры. </t>
  </si>
  <si>
    <t xml:space="preserve">1. Наружной и внутренней температуры. </t>
  </si>
  <si>
    <t>3. Внутренней и наружной температуры.</t>
  </si>
  <si>
    <t>а) Допустимая скорость движения воздуха (нормы для произ-</t>
  </si>
  <si>
    <t xml:space="preserve">водственных помещений) для тёплого периода года по сравне-  </t>
  </si>
  <si>
    <t>нию с холодным периодом:</t>
  </si>
  <si>
    <t>в) Тепловая нагрузка на систему водяного отопления</t>
  </si>
  <si>
    <t>3. Теплом, теряемым в помещении.</t>
  </si>
  <si>
    <t>1. Теплопритоками в помещение.</t>
  </si>
  <si>
    <t xml:space="preserve">а) Разность температур, по которой вводится ограничение </t>
  </si>
  <si>
    <t>б) Допустимая скорость движения воздуха для тёплого периода</t>
  </si>
  <si>
    <t>1. Увеличить производительность вентиляции, однако при</t>
  </si>
  <si>
    <t>2. Уменьшить коэффициент теплопередачи оконных проёмов</t>
  </si>
  <si>
    <t>3. Увеличить температуру приточного воздуха, однако при</t>
  </si>
  <si>
    <t xml:space="preserve"> Для избежания простудных заболеваний разность между температурой</t>
  </si>
  <si>
    <t>в помещении без СКВ и температурой приточного воздуха не должна</t>
  </si>
  <si>
    <r>
      <t>превышать 16</t>
    </r>
    <r>
      <rPr>
        <vertAlign val="superscript"/>
        <sz val="14"/>
        <rFont val="Times New Roman Cyr"/>
        <family val="1"/>
      </rPr>
      <t>о</t>
    </r>
    <r>
      <rPr>
        <sz val="14"/>
        <rFont val="Times New Roman Cyr"/>
        <family val="1"/>
      </rPr>
      <t>С.</t>
    </r>
  </si>
  <si>
    <t>1. Температуры в помещении без СКВ и температуры</t>
  </si>
  <si>
    <t xml:space="preserve"> "Анализ параметров микроклимата"</t>
  </si>
  <si>
    <t>Диаграмма1. Зависимость производительности СКВ от разности</t>
  </si>
  <si>
    <t>температуры в помещении и температуры приточного</t>
  </si>
  <si>
    <t>воздуха.</t>
  </si>
  <si>
    <r>
      <t xml:space="preserve"> </t>
    </r>
    <r>
      <rPr>
        <b/>
        <sz val="12"/>
        <rFont val="Times New Roman Cyr"/>
        <family val="1"/>
      </rPr>
      <t>П</t>
    </r>
    <r>
      <rPr>
        <sz val="12"/>
        <rFont val="Times New Roman Cyr"/>
        <family val="1"/>
      </rPr>
      <t>роставить в рамке номер ответа на каждый из трёх вопросов.</t>
    </r>
  </si>
  <si>
    <t>человека, рассчитать характеристики воздушного и водяного отопления,</t>
  </si>
  <si>
    <t>кондиционирования воздуха для определённых условий внешней среды.</t>
  </si>
  <si>
    <r>
      <t xml:space="preserve">  Температура внутри помещения без </t>
    </r>
    <r>
      <rPr>
        <b/>
        <sz val="14"/>
        <color indexed="10"/>
        <rFont val="Times New Roman Cyr"/>
        <family val="1"/>
      </rPr>
      <t>СКВ</t>
    </r>
    <r>
      <rPr>
        <sz val="14"/>
        <rFont val="Times New Roman Cyr"/>
        <family val="1"/>
      </rPr>
      <t xml:space="preserve">  t</t>
    </r>
    <r>
      <rPr>
        <vertAlign val="subscript"/>
        <sz val="14"/>
        <rFont val="Times New Roman Cyr"/>
        <family val="1"/>
      </rPr>
      <t>вн.</t>
    </r>
    <r>
      <rPr>
        <sz val="14"/>
        <rFont val="Times New Roman Cyr"/>
        <family val="1"/>
      </rPr>
      <t>, град.</t>
    </r>
  </si>
  <si>
    <t>По программе рассчитывается необходимая</t>
  </si>
  <si>
    <t>температура приточного воздуха, чтобы обеспе-</t>
  </si>
  <si>
    <t>чить нормативную температуру в помещении.</t>
  </si>
  <si>
    <t>Изменений в исходных данных проводить не нужно</t>
  </si>
  <si>
    <r>
      <t xml:space="preserve"> Система кондиционирования воздуха (</t>
    </r>
    <r>
      <rPr>
        <b/>
        <sz val="14"/>
        <color indexed="10"/>
        <rFont val="Times New Roman Cyr"/>
        <family val="1"/>
      </rPr>
      <t>СКВ</t>
    </r>
    <r>
      <rPr>
        <sz val="14"/>
        <rFont val="Times New Roman Cyr"/>
        <family val="1"/>
      </rPr>
      <t xml:space="preserve">) </t>
    </r>
  </si>
  <si>
    <t xml:space="preserve">  Средняя температура теплоносителя t (60-90), град.</t>
  </si>
  <si>
    <r>
      <t xml:space="preserve">  </t>
    </r>
    <r>
      <rPr>
        <u val="single"/>
        <sz val="14"/>
        <rFont val="Times New Roman Cyr"/>
        <family val="1"/>
      </rPr>
      <t>Пояснение</t>
    </r>
    <r>
      <rPr>
        <sz val="14"/>
        <rFont val="Times New Roman Cyr"/>
        <family val="1"/>
      </rPr>
      <t xml:space="preserve">. Изменяя параметры системы К, F, t, подобрать  </t>
    </r>
  </si>
  <si>
    <t xml:space="preserve">       </t>
  </si>
  <si>
    <t xml:space="preserve">        число радиаторов "n" близкое к целому.</t>
  </si>
  <si>
    <r>
      <t xml:space="preserve">      пара (г), содержащееся в одном  м</t>
    </r>
    <r>
      <rPr>
        <vertAlign val="superscript"/>
        <sz val="12"/>
        <rFont val="Times New Roman Cyr"/>
        <family val="1"/>
      </rPr>
      <t>3</t>
    </r>
    <r>
      <rPr>
        <sz val="12"/>
        <rFont val="Times New Roman Cyr"/>
        <family val="1"/>
      </rPr>
      <t xml:space="preserve"> воздуха;</t>
    </r>
  </si>
  <si>
    <r>
      <t xml:space="preserve">    которое может содержаться в одном  м</t>
    </r>
    <r>
      <rPr>
        <vertAlign val="superscript"/>
        <sz val="12"/>
        <rFont val="Times New Roman Cyr"/>
        <family val="1"/>
      </rPr>
      <t>3</t>
    </r>
    <r>
      <rPr>
        <sz val="12"/>
        <rFont val="Times New Roman Cyr"/>
        <family val="1"/>
      </rPr>
      <t xml:space="preserve">  воздуха при данной</t>
    </r>
  </si>
  <si>
    <r>
      <t>2. г/м</t>
    </r>
    <r>
      <rPr>
        <vertAlign val="superscript"/>
        <sz val="12"/>
        <rFont val="Times New Roman Cyr"/>
        <family val="1"/>
      </rPr>
      <t>3</t>
    </r>
    <r>
      <rPr>
        <sz val="12"/>
        <rFont val="Times New Roman Cyr"/>
        <family val="1"/>
      </rPr>
      <t>.</t>
    </r>
  </si>
  <si>
    <t xml:space="preserve">  Микроклимат оценивается сочетанием пяти факторов:</t>
  </si>
  <si>
    <t xml:space="preserve"> - температурой поверхностей и предметов;</t>
  </si>
  <si>
    <t xml:space="preserve"> - интенсивностью теплового облучения.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</si>
</sst>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000"/>
    <numFmt numFmtId="169" formatCode="0.000"/>
    <numFmt numFmtId="170" formatCode="0.0"/>
  </numFmts>
  <fonts count="60">
    <font>
      <sz val="10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0"/>
    </font>
    <font>
      <u val="single"/>
      <sz val="14"/>
      <name val="Times New Roman Cyr"/>
      <family val="1"/>
    </font>
    <font>
      <vertAlign val="superscript"/>
      <sz val="14"/>
      <name val="Times New Roman Cyr"/>
      <family val="1"/>
    </font>
    <font>
      <vertAlign val="subscript"/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14"/>
      <color indexed="12"/>
      <name val="Times New Roman Cyr"/>
      <family val="1"/>
    </font>
    <font>
      <b/>
      <sz val="14"/>
      <color indexed="12"/>
      <name val="Times New Roman Cyr"/>
      <family val="1"/>
    </font>
    <font>
      <u val="single"/>
      <sz val="14"/>
      <color indexed="10"/>
      <name val="Times New Roman Cyr"/>
      <family val="1"/>
    </font>
    <font>
      <u val="single"/>
      <sz val="14"/>
      <color indexed="20"/>
      <name val="Times New Roman Cyr"/>
      <family val="1"/>
    </font>
    <font>
      <sz val="14"/>
      <color indexed="10"/>
      <name val="Times New Roman Cyr"/>
      <family val="1"/>
    </font>
    <font>
      <sz val="14"/>
      <color indexed="16"/>
      <name val="Times New Roman Cyr"/>
      <family val="1"/>
    </font>
    <font>
      <sz val="14"/>
      <color indexed="53"/>
      <name val="Times New Roman Cyr"/>
      <family val="1"/>
    </font>
    <font>
      <sz val="14"/>
      <color indexed="17"/>
      <name val="Times New Roman Cyr"/>
      <family val="1"/>
    </font>
    <font>
      <u val="single"/>
      <sz val="14"/>
      <color indexed="12"/>
      <name val="Times New Roman Cyr"/>
      <family val="1"/>
    </font>
    <font>
      <vertAlign val="subscript"/>
      <sz val="14"/>
      <color indexed="10"/>
      <name val="Times New Roman Cyr"/>
      <family val="1"/>
    </font>
    <font>
      <b/>
      <sz val="10"/>
      <name val="Times New Roman Cyr"/>
      <family val="1"/>
    </font>
    <font>
      <vertAlign val="subscript"/>
      <sz val="12"/>
      <name val="Times New Roman Cyr"/>
      <family val="1"/>
    </font>
    <font>
      <sz val="12"/>
      <color indexed="62"/>
      <name val="Times New Roman Cyr"/>
      <family val="1"/>
    </font>
    <font>
      <u val="single"/>
      <sz val="12"/>
      <color indexed="62"/>
      <name val="Times New Roman Cyr"/>
      <family val="1"/>
    </font>
    <font>
      <u val="single"/>
      <sz val="14"/>
      <color indexed="16"/>
      <name val="Times New Roman Cyr"/>
      <family val="1"/>
    </font>
    <font>
      <vertAlign val="superscript"/>
      <sz val="12"/>
      <name val="Times New Roman Cyr"/>
      <family val="1"/>
    </font>
    <font>
      <b/>
      <sz val="10"/>
      <name val="Arial Cyr"/>
      <family val="2"/>
    </font>
    <font>
      <b/>
      <sz val="14"/>
      <color indexed="10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8"/>
      <name val="Times New Roman Cyr"/>
      <family val="1"/>
    </font>
    <font>
      <sz val="11"/>
      <name val="Times New Roman Cyr"/>
      <family val="1"/>
    </font>
    <font>
      <vertAlign val="superscript"/>
      <sz val="11"/>
      <name val="Times New Roman Cyr"/>
      <family val="1"/>
    </font>
    <font>
      <i/>
      <sz val="11"/>
      <name val="Times New Roman Cyr"/>
      <family val="1"/>
    </font>
    <font>
      <vertAlign val="subscript"/>
      <sz val="11"/>
      <name val="Times New Roman Cyr"/>
      <family val="1"/>
    </font>
    <font>
      <sz val="10"/>
      <name val="Times New Roman Cyr"/>
      <family val="1"/>
    </font>
    <font>
      <sz val="21.25"/>
      <name val="Arial Cyr"/>
      <family val="2"/>
    </font>
    <font>
      <sz val="9.5"/>
      <name val="Arial Cyr"/>
      <family val="0"/>
    </font>
    <font>
      <b/>
      <sz val="15.5"/>
      <name val="Arial Cyr"/>
      <family val="2"/>
    </font>
    <font>
      <sz val="9"/>
      <name val="Times New Roman Cyr"/>
      <family val="1"/>
    </font>
    <font>
      <b/>
      <sz val="9"/>
      <name val="Times New Roman Cyr"/>
      <family val="1"/>
    </font>
    <font>
      <sz val="16"/>
      <name val="Times New Roman Cyr"/>
      <family val="1"/>
    </font>
    <font>
      <b/>
      <sz val="12"/>
      <color indexed="48"/>
      <name val="Times New Roman Cyr"/>
      <family val="1"/>
    </font>
    <font>
      <b/>
      <sz val="12"/>
      <color indexed="14"/>
      <name val="Times New Roman Cyr"/>
      <family val="1"/>
    </font>
    <font>
      <b/>
      <sz val="16"/>
      <color indexed="12"/>
      <name val="Times New Roman Cyr"/>
      <family val="1"/>
    </font>
    <font>
      <u val="single"/>
      <sz val="12"/>
      <name val="Times New Roman Cyr"/>
      <family val="1"/>
    </font>
    <font>
      <vertAlign val="superscript"/>
      <sz val="8"/>
      <name val="Times New Roman Cyr"/>
      <family val="1"/>
    </font>
    <font>
      <b/>
      <sz val="14"/>
      <color indexed="61"/>
      <name val="Times New Roman Cyr"/>
      <family val="1"/>
    </font>
    <font>
      <b/>
      <i/>
      <sz val="14"/>
      <color indexed="62"/>
      <name val="Times New Roman Cyr"/>
      <family val="1"/>
    </font>
    <font>
      <b/>
      <sz val="12"/>
      <color indexed="12"/>
      <name val="Times New Roman Cyr"/>
      <family val="1"/>
    </font>
    <font>
      <vertAlign val="subscript"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i/>
      <u val="single"/>
      <sz val="12"/>
      <name val="Times New Roman Cyr"/>
      <family val="1"/>
    </font>
    <font>
      <b/>
      <sz val="13.5"/>
      <name val="Arial Cyr"/>
      <family val="2"/>
    </font>
    <font>
      <sz val="8"/>
      <name val="Arial Cyr"/>
      <family val="2"/>
    </font>
    <font>
      <i/>
      <sz val="12"/>
      <name val="Times New Roman Cyr"/>
      <family val="1"/>
    </font>
    <font>
      <sz val="14"/>
      <color indexed="8"/>
      <name val="Times New Roman Cyr"/>
      <family val="1"/>
    </font>
    <font>
      <vertAlign val="superscript"/>
      <sz val="14"/>
      <color indexed="8"/>
      <name val="Times New Roman Cyr"/>
      <family val="1"/>
    </font>
    <font>
      <u val="single"/>
      <sz val="9"/>
      <name val="Times New Roman Cyr"/>
      <family val="1"/>
    </font>
    <font>
      <b/>
      <sz val="12"/>
      <color indexed="10"/>
      <name val="Times New Roman Cyr"/>
      <family val="1"/>
    </font>
    <font>
      <u val="single"/>
      <sz val="11"/>
      <color indexed="10"/>
      <name val="Times New Roman Cyr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gray0625">
        <bgColor indexed="9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/>
      <protection locked="0"/>
    </xf>
    <xf numFmtId="0" fontId="21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1" fillId="0" borderId="0" xfId="0" applyFont="1" applyBorder="1" applyAlignment="1" applyProtection="1">
      <alignment/>
      <protection locked="0"/>
    </xf>
    <xf numFmtId="0" fontId="16" fillId="0" borderId="0" xfId="0" applyFont="1" applyFill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2" xfId="0" applyFont="1" applyBorder="1" applyAlignment="1">
      <alignment/>
    </xf>
    <xf numFmtId="0" fontId="26" fillId="0" borderId="0" xfId="0" applyFont="1" applyAlignment="1">
      <alignment/>
    </xf>
    <xf numFmtId="0" fontId="7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 applyProtection="1">
      <alignment/>
      <protection hidden="1"/>
    </xf>
    <xf numFmtId="0" fontId="26" fillId="4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17" fontId="26" fillId="0" borderId="0" xfId="0" applyNumberFormat="1" applyFont="1" applyAlignment="1">
      <alignment/>
    </xf>
    <xf numFmtId="0" fontId="6" fillId="3" borderId="4" xfId="0" applyFont="1" applyFill="1" applyBorder="1" applyAlignment="1" applyProtection="1">
      <alignment/>
      <protection hidden="1"/>
    </xf>
    <xf numFmtId="0" fontId="6" fillId="3" borderId="3" xfId="0" applyFont="1" applyFill="1" applyBorder="1" applyAlignment="1">
      <alignment/>
    </xf>
    <xf numFmtId="0" fontId="26" fillId="4" borderId="6" xfId="0" applyFont="1" applyFill="1" applyBorder="1" applyAlignment="1">
      <alignment/>
    </xf>
    <xf numFmtId="0" fontId="6" fillId="3" borderId="3" xfId="0" applyFont="1" applyFill="1" applyBorder="1" applyAlignment="1" applyProtection="1">
      <alignment/>
      <protection hidden="1"/>
    </xf>
    <xf numFmtId="0" fontId="26" fillId="0" borderId="6" xfId="0" applyFont="1" applyBorder="1" applyAlignment="1" applyProtection="1">
      <alignment/>
      <protection locked="0"/>
    </xf>
    <xf numFmtId="0" fontId="28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9" fillId="0" borderId="7" xfId="0" applyFont="1" applyBorder="1" applyAlignment="1">
      <alignment/>
    </xf>
    <xf numFmtId="0" fontId="29" fillId="0" borderId="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9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9" fillId="0" borderId="1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1" xfId="0" applyFont="1" applyBorder="1" applyAlignment="1">
      <alignment/>
    </xf>
    <xf numFmtId="0" fontId="29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0" xfId="0" applyNumberFormat="1" applyFont="1" applyAlignment="1" applyProtection="1">
      <alignment/>
      <protection locked="0"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37" fillId="0" borderId="0" xfId="0" applyFont="1" applyAlignment="1">
      <alignment/>
    </xf>
    <xf numFmtId="0" fontId="33" fillId="0" borderId="0" xfId="0" applyFont="1" applyAlignment="1">
      <alignment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43" fillId="0" borderId="0" xfId="0" applyFont="1" applyAlignment="1">
      <alignment/>
    </xf>
    <xf numFmtId="0" fontId="7" fillId="0" borderId="9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29" fillId="0" borderId="2" xfId="0" applyFont="1" applyBorder="1" applyAlignment="1">
      <alignment/>
    </xf>
    <xf numFmtId="0" fontId="29" fillId="0" borderId="13" xfId="0" applyFont="1" applyBorder="1" applyAlignment="1">
      <alignment/>
    </xf>
    <xf numFmtId="0" fontId="25" fillId="0" borderId="0" xfId="0" applyFont="1" applyAlignment="1">
      <alignment/>
    </xf>
    <xf numFmtId="0" fontId="7" fillId="5" borderId="0" xfId="0" applyFont="1" applyFill="1" applyAlignment="1">
      <alignment/>
    </xf>
    <xf numFmtId="0" fontId="7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18" fillId="7" borderId="0" xfId="0" applyFont="1" applyFill="1" applyAlignment="1">
      <alignment/>
    </xf>
    <xf numFmtId="0" fontId="1" fillId="7" borderId="0" xfId="0" applyFont="1" applyFill="1" applyAlignment="1">
      <alignment/>
    </xf>
    <xf numFmtId="0" fontId="3" fillId="0" borderId="0" xfId="0" applyFont="1" applyFill="1" applyAlignment="1">
      <alignment/>
    </xf>
    <xf numFmtId="0" fontId="33" fillId="5" borderId="0" xfId="0" applyFont="1" applyFill="1" applyAlignment="1">
      <alignment/>
    </xf>
    <xf numFmtId="0" fontId="33" fillId="5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5" fillId="0" borderId="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170" fontId="1" fillId="0" borderId="0" xfId="0" applyNumberFormat="1" applyFont="1" applyAlignment="1" applyProtection="1">
      <alignment/>
      <protection hidden="1"/>
    </xf>
    <xf numFmtId="170" fontId="9" fillId="0" borderId="0" xfId="0" applyNumberFormat="1" applyFont="1" applyAlignment="1" applyProtection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0" fontId="25" fillId="0" borderId="16" xfId="0" applyFont="1" applyBorder="1" applyAlignment="1" applyProtection="1">
      <alignment horizontal="center"/>
      <protection hidden="1"/>
    </xf>
    <xf numFmtId="170" fontId="9" fillId="0" borderId="0" xfId="0" applyNumberFormat="1" applyFont="1" applyAlignment="1" applyProtection="1">
      <alignment horizontal="center"/>
      <protection hidden="1"/>
    </xf>
    <xf numFmtId="170" fontId="1" fillId="0" borderId="0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170" fontId="1" fillId="0" borderId="1" xfId="0" applyNumberFormat="1" applyFont="1" applyBorder="1" applyAlignment="1" applyProtection="1">
      <alignment/>
      <protection locked="0"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7" xfId="0" applyFont="1" applyBorder="1" applyAlignment="1">
      <alignment/>
    </xf>
    <xf numFmtId="2" fontId="1" fillId="0" borderId="0" xfId="0" applyNumberFormat="1" applyFont="1" applyAlignment="1" applyProtection="1">
      <alignment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6" fillId="0" borderId="0" xfId="0" applyFont="1" applyFill="1" applyAlignment="1">
      <alignment horizontal="center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/>
      <protection hidden="1"/>
    </xf>
    <xf numFmtId="0" fontId="29" fillId="0" borderId="17" xfId="0" applyFont="1" applyBorder="1" applyAlignment="1">
      <alignment/>
    </xf>
    <xf numFmtId="0" fontId="26" fillId="0" borderId="1" xfId="0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4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37" fillId="0" borderId="0" xfId="0" applyFont="1" applyAlignment="1" applyProtection="1">
      <alignment/>
      <protection locked="0"/>
    </xf>
    <xf numFmtId="0" fontId="37" fillId="0" borderId="7" xfId="0" applyFont="1" applyBorder="1" applyAlignment="1" applyProtection="1">
      <alignment/>
      <protection locked="0"/>
    </xf>
    <xf numFmtId="14" fontId="28" fillId="0" borderId="0" xfId="0" applyNumberFormat="1" applyFont="1" applyAlignment="1">
      <alignment horizontal="center"/>
    </xf>
    <xf numFmtId="0" fontId="39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6" fillId="0" borderId="0" xfId="0" applyFont="1" applyBorder="1" applyAlignment="1" applyProtection="1">
      <alignment/>
      <protection locked="0"/>
    </xf>
    <xf numFmtId="0" fontId="28" fillId="0" borderId="0" xfId="0" applyFont="1" applyFill="1" applyAlignment="1">
      <alignment/>
    </xf>
    <xf numFmtId="0" fontId="7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54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4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0" fontId="42" fillId="8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9" fillId="0" borderId="0" xfId="0" applyFont="1" applyAlignment="1">
      <alignment horizontal="center"/>
    </xf>
    <xf numFmtId="0" fontId="8" fillId="0" borderId="0" xfId="0" applyFont="1" applyAlignment="1">
      <alignment/>
    </xf>
    <xf numFmtId="0" fontId="33" fillId="0" borderId="9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33" fillId="0" borderId="15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9" fillId="0" borderId="1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6" fillId="0" borderId="26" xfId="0" applyFont="1" applyBorder="1" applyAlignment="1" applyProtection="1">
      <alignment horizontal="center" vertical="center"/>
      <protection hidden="1"/>
    </xf>
    <xf numFmtId="0" fontId="26" fillId="0" borderId="17" xfId="0" applyFont="1" applyBorder="1" applyAlignment="1" applyProtection="1">
      <alignment horizontal="center" vertical="center"/>
      <protection hidden="1"/>
    </xf>
    <xf numFmtId="0" fontId="33" fillId="0" borderId="8" xfId="0" applyFont="1" applyBorder="1" applyAlignment="1">
      <alignment horizontal="center" vertical="top"/>
    </xf>
    <xf numFmtId="0" fontId="33" fillId="0" borderId="2" xfId="0" applyFont="1" applyBorder="1" applyAlignment="1">
      <alignment horizontal="center" vertical="top"/>
    </xf>
    <xf numFmtId="0" fontId="37" fillId="0" borderId="15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hidden="1"/>
    </xf>
    <xf numFmtId="0" fontId="26" fillId="0" borderId="2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hidden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 applyProtection="1">
      <alignment horizontal="center"/>
      <protection hidden="1"/>
    </xf>
    <xf numFmtId="0" fontId="7" fillId="0" borderId="27" xfId="0" applyFont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57" fillId="0" borderId="27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47" fillId="5" borderId="0" xfId="0" applyFont="1" applyFill="1" applyAlignment="1">
      <alignment horizontal="center" vertical="top"/>
    </xf>
    <xf numFmtId="0" fontId="45" fillId="5" borderId="0" xfId="0" applyFont="1" applyFill="1" applyAlignment="1">
      <alignment/>
    </xf>
    <xf numFmtId="0" fontId="46" fillId="5" borderId="0" xfId="0" applyFont="1" applyFill="1" applyAlignment="1">
      <alignment horizontal="center"/>
    </xf>
  </cellXfs>
  <cellStyles count="14">
    <cellStyle name="Normal" xfId="0"/>
    <cellStyle name="Currency" xfId="15"/>
    <cellStyle name="Currency [0]" xfId="16"/>
    <cellStyle name="Денежный [0]_Лист2" xfId="17"/>
    <cellStyle name="Денежный [0]_Лист3" xfId="18"/>
    <cellStyle name="Денежный_Лист2" xfId="19"/>
    <cellStyle name="Денежный_Лист3" xfId="20"/>
    <cellStyle name="Percent" xfId="21"/>
    <cellStyle name="Comma" xfId="22"/>
    <cellStyle name="Comma [0]" xfId="23"/>
    <cellStyle name="Финансовый [0]_Лист2" xfId="24"/>
    <cellStyle name="Финансовый [0]_Лист3" xfId="25"/>
    <cellStyle name="Финансовый_Лист2" xfId="26"/>
    <cellStyle name="Финансовый_Лист3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 Cyr"/>
                <a:ea typeface="Arial Cyr"/>
                <a:cs typeface="Arial Cyr"/>
              </a:rPr>
              <a:t>Зависимость производительности СКВ от разности температуры в помещении и температуры приточного воздуха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1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Лист6!$A$47:$I$47</c:f>
              <c:numCache>
                <c:ptCount val="9"/>
              </c:numCache>
            </c:numRef>
          </c:xVal>
          <c:yVal>
            <c:numRef>
              <c:f>Лист6!$A$48:$I$48</c:f>
              <c:numCache>
                <c:ptCount val="9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1000</c:v>
                </c:pt>
                <c:pt idx="8">
                  <c:v>2000</c:v>
                </c:pt>
              </c:numCache>
            </c:numRef>
          </c:yVal>
          <c:smooth val="1"/>
        </c:ser>
        <c:axId val="27047088"/>
        <c:axId val="42097201"/>
      </c:scatterChart>
      <c:valAx>
        <c:axId val="27047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 Cyr"/>
                    <a:ea typeface="Arial Cyr"/>
                    <a:cs typeface="Arial Cyr"/>
                  </a:rPr>
                  <a:t>Разность температур, град.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97201"/>
        <c:crosses val="autoZero"/>
        <c:crossBetween val="midCat"/>
        <c:dispUnits/>
      </c:valAx>
      <c:valAx>
        <c:axId val="42097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 Cyr"/>
                    <a:ea typeface="Arial Cyr"/>
                    <a:cs typeface="Arial Cyr"/>
                  </a:rPr>
                  <a:t>Производительность СКВ, м3/ч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470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4.emf" /><Relationship Id="rId11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155</xdr:row>
      <xdr:rowOff>28575</xdr:rowOff>
    </xdr:from>
    <xdr:to>
      <xdr:col>7</xdr:col>
      <xdr:colOff>123825</xdr:colOff>
      <xdr:row>162</xdr:row>
      <xdr:rowOff>133350</xdr:rowOff>
    </xdr:to>
    <xdr:grpSp>
      <xdr:nvGrpSpPr>
        <xdr:cNvPr id="1" name="Group 45"/>
        <xdr:cNvGrpSpPr>
          <a:grpSpLocks/>
        </xdr:cNvGrpSpPr>
      </xdr:nvGrpSpPr>
      <xdr:grpSpPr>
        <a:xfrm>
          <a:off x="1009650" y="35394900"/>
          <a:ext cx="4048125" cy="1238250"/>
          <a:chOff x="92" y="3817"/>
          <a:chExt cx="367" cy="191"/>
        </a:xfrm>
        <a:solidFill>
          <a:srgbClr val="FFFFFF"/>
        </a:solidFill>
      </xdr:grpSpPr>
      <xdr:sp>
        <xdr:nvSpPr>
          <xdr:cNvPr id="2" name="AutoShape 9"/>
          <xdr:cNvSpPr>
            <a:spLocks/>
          </xdr:cNvSpPr>
        </xdr:nvSpPr>
        <xdr:spPr>
          <a:xfrm rot="10788119">
            <a:off x="138" y="3872"/>
            <a:ext cx="42" cy="37"/>
          </a:xfrm>
          <a:prstGeom prst="flowChartMagneticTap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Oval 10"/>
          <xdr:cNvSpPr>
            <a:spLocks/>
          </xdr:cNvSpPr>
        </xdr:nvSpPr>
        <xdr:spPr>
          <a:xfrm>
            <a:off x="146" y="3880"/>
            <a:ext cx="22" cy="2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1"/>
          <xdr:cNvSpPr>
            <a:spLocks/>
          </xdr:cNvSpPr>
        </xdr:nvSpPr>
        <xdr:spPr>
          <a:xfrm flipV="1">
            <a:off x="157" y="3838"/>
            <a:ext cx="66" cy="4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57" y="3903"/>
            <a:ext cx="66" cy="4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Rectangle 13"/>
          <xdr:cNvSpPr>
            <a:spLocks/>
          </xdr:cNvSpPr>
        </xdr:nvSpPr>
        <xdr:spPr>
          <a:xfrm>
            <a:off x="223" y="3839"/>
            <a:ext cx="190" cy="106"/>
          </a:xfrm>
          <a:prstGeom prst="rect">
            <a:avLst/>
          </a:prstGeom>
          <a:solidFill>
            <a:srgbClr val="69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Rectangle 14"/>
          <xdr:cNvSpPr>
            <a:spLocks/>
          </xdr:cNvSpPr>
        </xdr:nvSpPr>
        <xdr:spPr>
          <a:xfrm>
            <a:off x="413" y="3916"/>
            <a:ext cx="8" cy="28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5"/>
          <xdr:cNvSpPr>
            <a:spLocks/>
          </xdr:cNvSpPr>
        </xdr:nvSpPr>
        <xdr:spPr>
          <a:xfrm flipH="1">
            <a:off x="429" y="3929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 flipH="1">
            <a:off x="92" y="3876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Rectangle 17"/>
          <xdr:cNvSpPr>
            <a:spLocks/>
          </xdr:cNvSpPr>
        </xdr:nvSpPr>
        <xdr:spPr>
          <a:xfrm>
            <a:off x="384" y="3839"/>
            <a:ext cx="19" cy="105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Rectangle 19"/>
          <xdr:cNvSpPr>
            <a:spLocks/>
          </xdr:cNvSpPr>
        </xdr:nvSpPr>
        <xdr:spPr>
          <a:xfrm>
            <a:off x="232" y="3838"/>
            <a:ext cx="8" cy="106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20"/>
          <xdr:cNvSpPr>
            <a:spLocks/>
          </xdr:cNvSpPr>
        </xdr:nvSpPr>
        <xdr:spPr>
          <a:xfrm>
            <a:off x="350" y="3839"/>
            <a:ext cx="0" cy="107"/>
          </a:xfrm>
          <a:prstGeom prst="line">
            <a:avLst/>
          </a:prstGeom>
          <a:noFill/>
          <a:ln w="76200" cmpd="tri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>
            <a:off x="271" y="3839"/>
            <a:ext cx="0" cy="105"/>
          </a:xfrm>
          <a:prstGeom prst="line">
            <a:avLst/>
          </a:prstGeom>
          <a:noFill/>
          <a:ln w="76200" cmpd="tri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>
            <a:off x="309" y="3840"/>
            <a:ext cx="0" cy="105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AutoShape 26"/>
          <xdr:cNvSpPr>
            <a:spLocks/>
          </xdr:cNvSpPr>
        </xdr:nvSpPr>
        <xdr:spPr>
          <a:xfrm>
            <a:off x="243" y="3861"/>
            <a:ext cx="12" cy="8"/>
          </a:xfrm>
          <a:prstGeom prst="bentArrow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AutoShape 27"/>
          <xdr:cNvSpPr>
            <a:spLocks/>
          </xdr:cNvSpPr>
        </xdr:nvSpPr>
        <xdr:spPr>
          <a:xfrm>
            <a:off x="242" y="3876"/>
            <a:ext cx="12" cy="8"/>
          </a:xfrm>
          <a:prstGeom prst="bentArrow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AutoShape 28"/>
          <xdr:cNvSpPr>
            <a:spLocks/>
          </xdr:cNvSpPr>
        </xdr:nvSpPr>
        <xdr:spPr>
          <a:xfrm>
            <a:off x="241" y="3893"/>
            <a:ext cx="12" cy="8"/>
          </a:xfrm>
          <a:prstGeom prst="bentArrow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AutoShape 29"/>
          <xdr:cNvSpPr>
            <a:spLocks/>
          </xdr:cNvSpPr>
        </xdr:nvSpPr>
        <xdr:spPr>
          <a:xfrm>
            <a:off x="241" y="3908"/>
            <a:ext cx="12" cy="8"/>
          </a:xfrm>
          <a:prstGeom prst="bentArrow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AutoShape 30"/>
          <xdr:cNvSpPr>
            <a:spLocks/>
          </xdr:cNvSpPr>
        </xdr:nvSpPr>
        <xdr:spPr>
          <a:xfrm>
            <a:off x="241" y="3925"/>
            <a:ext cx="12" cy="8"/>
          </a:xfrm>
          <a:prstGeom prst="bentArrow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AutoShape 31"/>
          <xdr:cNvSpPr>
            <a:spLocks/>
          </xdr:cNvSpPr>
        </xdr:nvSpPr>
        <xdr:spPr>
          <a:xfrm>
            <a:off x="241" y="3845"/>
            <a:ext cx="12" cy="8"/>
          </a:xfrm>
          <a:prstGeom prst="bentArrow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TextBox 32"/>
          <xdr:cNvSpPr txBox="1">
            <a:spLocks noChangeArrowheads="1"/>
          </xdr:cNvSpPr>
        </xdr:nvSpPr>
        <xdr:spPr>
          <a:xfrm>
            <a:off x="446" y="3905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1</a:t>
            </a:r>
          </a:p>
        </xdr:txBody>
      </xdr:sp>
      <xdr:sp>
        <xdr:nvSpPr>
          <xdr:cNvPr id="22" name="TextBox 33"/>
          <xdr:cNvSpPr txBox="1">
            <a:spLocks noChangeArrowheads="1"/>
          </xdr:cNvSpPr>
        </xdr:nvSpPr>
        <xdr:spPr>
          <a:xfrm>
            <a:off x="386" y="3817"/>
            <a:ext cx="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2</a:t>
            </a:r>
          </a:p>
        </xdr:txBody>
      </xdr:sp>
      <xdr:sp>
        <xdr:nvSpPr>
          <xdr:cNvPr id="23" name="TextBox 34"/>
          <xdr:cNvSpPr txBox="1">
            <a:spLocks noChangeArrowheads="1"/>
          </xdr:cNvSpPr>
        </xdr:nvSpPr>
        <xdr:spPr>
          <a:xfrm>
            <a:off x="349" y="3818"/>
            <a:ext cx="13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3</a:t>
            </a:r>
          </a:p>
        </xdr:txBody>
      </xdr:sp>
      <xdr:sp>
        <xdr:nvSpPr>
          <xdr:cNvPr id="24" name="TextBox 35"/>
          <xdr:cNvSpPr txBox="1">
            <a:spLocks noChangeArrowheads="1"/>
          </xdr:cNvSpPr>
        </xdr:nvSpPr>
        <xdr:spPr>
          <a:xfrm>
            <a:off x="306" y="3819"/>
            <a:ext cx="14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4</a:t>
            </a:r>
          </a:p>
        </xdr:txBody>
      </xdr:sp>
      <xdr:sp>
        <xdr:nvSpPr>
          <xdr:cNvPr id="25" name="TextBox 36"/>
          <xdr:cNvSpPr txBox="1">
            <a:spLocks noChangeArrowheads="1"/>
          </xdr:cNvSpPr>
        </xdr:nvSpPr>
        <xdr:spPr>
          <a:xfrm>
            <a:off x="264" y="3819"/>
            <a:ext cx="15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5</a:t>
            </a:r>
          </a:p>
        </xdr:txBody>
      </xdr:sp>
      <xdr:sp>
        <xdr:nvSpPr>
          <xdr:cNvPr id="26" name="TextBox 37"/>
          <xdr:cNvSpPr txBox="1">
            <a:spLocks noChangeArrowheads="1"/>
          </xdr:cNvSpPr>
        </xdr:nvSpPr>
        <xdr:spPr>
          <a:xfrm>
            <a:off x="234" y="3819"/>
            <a:ext cx="16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6</a:t>
            </a:r>
          </a:p>
        </xdr:txBody>
      </xdr:sp>
      <xdr:sp>
        <xdr:nvSpPr>
          <xdr:cNvPr id="27" name="TextBox 38"/>
          <xdr:cNvSpPr txBox="1">
            <a:spLocks noChangeArrowheads="1"/>
          </xdr:cNvSpPr>
        </xdr:nvSpPr>
        <xdr:spPr>
          <a:xfrm>
            <a:off x="143" y="3846"/>
            <a:ext cx="19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7</a:t>
            </a:r>
          </a:p>
        </xdr:txBody>
      </xdr:sp>
      <xdr:sp>
        <xdr:nvSpPr>
          <xdr:cNvPr id="28" name="TextBox 39"/>
          <xdr:cNvSpPr txBox="1">
            <a:spLocks noChangeArrowheads="1"/>
          </xdr:cNvSpPr>
        </xdr:nvSpPr>
        <xdr:spPr>
          <a:xfrm>
            <a:off x="179" y="3978"/>
            <a:ext cx="273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Рис. 1 Упрощённая схема кондиционера</a:t>
            </a:r>
          </a:p>
        </xdr:txBody>
      </xdr:sp>
    </xdr:grpSp>
    <xdr:clientData/>
  </xdr:twoCellAnchor>
  <xdr:twoCellAnchor>
    <xdr:from>
      <xdr:col>7</xdr:col>
      <xdr:colOff>142875</xdr:colOff>
      <xdr:row>0</xdr:row>
      <xdr:rowOff>152400</xdr:rowOff>
    </xdr:from>
    <xdr:to>
      <xdr:col>8</xdr:col>
      <xdr:colOff>647700</xdr:colOff>
      <xdr:row>3</xdr:row>
      <xdr:rowOff>180975</xdr:rowOff>
    </xdr:to>
    <xdr:grpSp>
      <xdr:nvGrpSpPr>
        <xdr:cNvPr id="29" name="Group 51"/>
        <xdr:cNvGrpSpPr>
          <a:grpSpLocks/>
        </xdr:cNvGrpSpPr>
      </xdr:nvGrpSpPr>
      <xdr:grpSpPr>
        <a:xfrm>
          <a:off x="5076825" y="152400"/>
          <a:ext cx="1209675" cy="742950"/>
          <a:chOff x="460" y="17"/>
          <a:chExt cx="110" cy="80"/>
        </a:xfrm>
        <a:solidFill>
          <a:srgbClr val="FFFFFF"/>
        </a:solidFill>
      </xdr:grpSpPr>
      <xdr:sp>
        <xdr:nvSpPr>
          <xdr:cNvPr id="31" name="TextBox 49"/>
          <xdr:cNvSpPr txBox="1">
            <a:spLocks noChangeArrowheads="1"/>
          </xdr:cNvSpPr>
        </xdr:nvSpPr>
        <xdr:spPr>
          <a:xfrm>
            <a:off x="462" y="80"/>
            <a:ext cx="108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 Cyr"/>
                <a:ea typeface="Arial Cyr"/>
                <a:cs typeface="Arial Cyr"/>
              </a:rPr>
              <a:t>кондиционирование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</xdr:row>
      <xdr:rowOff>47625</xdr:rowOff>
    </xdr:from>
    <xdr:to>
      <xdr:col>8</xdr:col>
      <xdr:colOff>533400</xdr:colOff>
      <xdr:row>13</xdr:row>
      <xdr:rowOff>114300</xdr:rowOff>
    </xdr:to>
    <xdr:grpSp>
      <xdr:nvGrpSpPr>
        <xdr:cNvPr id="1" name="Group 113"/>
        <xdr:cNvGrpSpPr>
          <a:grpSpLocks/>
        </xdr:cNvGrpSpPr>
      </xdr:nvGrpSpPr>
      <xdr:grpSpPr>
        <a:xfrm>
          <a:off x="847725" y="2228850"/>
          <a:ext cx="5324475" cy="981075"/>
          <a:chOff x="76" y="234"/>
          <a:chExt cx="484" cy="108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76" y="240"/>
            <a:ext cx="184" cy="101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329" y="237"/>
            <a:ext cx="179" cy="103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77" y="320"/>
            <a:ext cx="3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111" y="32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82" y="321"/>
            <a:ext cx="0" cy="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93" y="321"/>
            <a:ext cx="0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104" y="321"/>
            <a:ext cx="0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Rectangle 8"/>
          <xdr:cNvSpPr>
            <a:spLocks/>
          </xdr:cNvSpPr>
        </xdr:nvSpPr>
        <xdr:spPr>
          <a:xfrm>
            <a:off x="204" y="250"/>
            <a:ext cx="38" cy="23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>
            <a:off x="243" y="256"/>
            <a:ext cx="2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>
            <a:off x="242" y="267"/>
            <a:ext cx="2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267" y="267"/>
            <a:ext cx="1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 flipV="1">
            <a:off x="268" y="234"/>
            <a:ext cx="0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 flipV="1">
            <a:off x="277" y="236"/>
            <a:ext cx="0" cy="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4"/>
          <xdr:cNvSpPr>
            <a:spLocks/>
          </xdr:cNvSpPr>
        </xdr:nvSpPr>
        <xdr:spPr>
          <a:xfrm flipH="1">
            <a:off x="111" y="254"/>
            <a:ext cx="9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5"/>
          <xdr:cNvSpPr>
            <a:spLocks/>
          </xdr:cNvSpPr>
        </xdr:nvSpPr>
        <xdr:spPr>
          <a:xfrm flipH="1">
            <a:off x="111" y="270"/>
            <a:ext cx="9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16"/>
          <xdr:cNvSpPr>
            <a:spLocks/>
          </xdr:cNvSpPr>
        </xdr:nvSpPr>
        <xdr:spPr>
          <a:xfrm flipV="1">
            <a:off x="112" y="253"/>
            <a:ext cx="0" cy="1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17"/>
          <xdr:cNvSpPr>
            <a:spLocks/>
          </xdr:cNvSpPr>
        </xdr:nvSpPr>
        <xdr:spPr>
          <a:xfrm flipV="1">
            <a:off x="223" y="241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"/>
          <xdr:cNvSpPr>
            <a:spLocks/>
          </xdr:cNvSpPr>
        </xdr:nvSpPr>
        <xdr:spPr>
          <a:xfrm flipV="1">
            <a:off x="146" y="240"/>
            <a:ext cx="0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Rectangle 19"/>
          <xdr:cNvSpPr>
            <a:spLocks/>
          </xdr:cNvSpPr>
        </xdr:nvSpPr>
        <xdr:spPr>
          <a:xfrm>
            <a:off x="120" y="256"/>
            <a:ext cx="12" cy="12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Rectangle 20"/>
          <xdr:cNvSpPr>
            <a:spLocks/>
          </xdr:cNvSpPr>
        </xdr:nvSpPr>
        <xdr:spPr>
          <a:xfrm>
            <a:off x="137" y="256"/>
            <a:ext cx="11" cy="11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Rectangle 21"/>
          <xdr:cNvSpPr>
            <a:spLocks/>
          </xdr:cNvSpPr>
        </xdr:nvSpPr>
        <xdr:spPr>
          <a:xfrm>
            <a:off x="160" y="256"/>
            <a:ext cx="11" cy="11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Line 22"/>
          <xdr:cNvSpPr>
            <a:spLocks/>
          </xdr:cNvSpPr>
        </xdr:nvSpPr>
        <xdr:spPr>
          <a:xfrm flipH="1">
            <a:off x="507" y="281"/>
            <a:ext cx="3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Line 23"/>
          <xdr:cNvSpPr>
            <a:spLocks/>
          </xdr:cNvSpPr>
        </xdr:nvSpPr>
        <xdr:spPr>
          <a:xfrm>
            <a:off x="540" y="258"/>
            <a:ext cx="1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24"/>
          <xdr:cNvSpPr>
            <a:spLocks/>
          </xdr:cNvSpPr>
        </xdr:nvSpPr>
        <xdr:spPr>
          <a:xfrm>
            <a:off x="540" y="272"/>
            <a:ext cx="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Объект 37"/>
          <xdr:cNvSpPr>
            <a:spLocks/>
          </xdr:cNvSpPr>
        </xdr:nvSpPr>
        <xdr:spPr>
          <a:xfrm>
            <a:off x="548" y="258"/>
            <a:ext cx="4" cy="15"/>
          </a:xfrm>
          <a:custGeom>
            <a:pathLst>
              <a:path h="16384" w="16384">
                <a:moveTo>
                  <a:pt x="8192" y="0"/>
                </a:moveTo>
                <a:lnTo>
                  <a:pt x="16384" y="3277"/>
                </a:lnTo>
                <a:lnTo>
                  <a:pt x="4096" y="6554"/>
                </a:lnTo>
                <a:lnTo>
                  <a:pt x="0" y="9830"/>
                </a:lnTo>
                <a:lnTo>
                  <a:pt x="0" y="13107"/>
                </a:lnTo>
                <a:lnTo>
                  <a:pt x="12288" y="13107"/>
                </a:lnTo>
                <a:lnTo>
                  <a:pt x="12288" y="1638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Объект 38"/>
          <xdr:cNvSpPr>
            <a:spLocks/>
          </xdr:cNvSpPr>
        </xdr:nvSpPr>
        <xdr:spPr>
          <a:xfrm>
            <a:off x="269" y="234"/>
            <a:ext cx="9" cy="3"/>
          </a:xfrm>
          <a:custGeom>
            <a:pathLst>
              <a:path h="16384" w="16384">
                <a:moveTo>
                  <a:pt x="16384" y="16384"/>
                </a:moveTo>
                <a:lnTo>
                  <a:pt x="12743" y="0"/>
                </a:lnTo>
                <a:lnTo>
                  <a:pt x="7282" y="0"/>
                </a:lnTo>
                <a:lnTo>
                  <a:pt x="16384" y="16384"/>
                </a:lnTo>
                <a:lnTo>
                  <a:pt x="5461" y="0"/>
                </a:lnTo>
                <a:lnTo>
                  <a:pt x="5461" y="16384"/>
                </a:lnTo>
                <a:lnTo>
                  <a:pt x="0" y="1638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Line 27"/>
          <xdr:cNvSpPr>
            <a:spLocks/>
          </xdr:cNvSpPr>
        </xdr:nvSpPr>
        <xdr:spPr>
          <a:xfrm flipV="1">
            <a:off x="539" y="242"/>
            <a:ext cx="0" cy="3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Line 28"/>
          <xdr:cNvSpPr>
            <a:spLocks/>
          </xdr:cNvSpPr>
        </xdr:nvSpPr>
        <xdr:spPr>
          <a:xfrm flipH="1">
            <a:off x="508" y="242"/>
            <a:ext cx="3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29"/>
          <xdr:cNvSpPr>
            <a:spLocks/>
          </xdr:cNvSpPr>
        </xdr:nvSpPr>
        <xdr:spPr>
          <a:xfrm flipH="1">
            <a:off x="379" y="248"/>
            <a:ext cx="12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Line 30"/>
          <xdr:cNvSpPr>
            <a:spLocks/>
          </xdr:cNvSpPr>
        </xdr:nvSpPr>
        <xdr:spPr>
          <a:xfrm flipH="1">
            <a:off x="382" y="275"/>
            <a:ext cx="12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Line 31"/>
          <xdr:cNvSpPr>
            <a:spLocks/>
          </xdr:cNvSpPr>
        </xdr:nvSpPr>
        <xdr:spPr>
          <a:xfrm flipV="1">
            <a:off x="381" y="247"/>
            <a:ext cx="0" cy="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Line 32"/>
          <xdr:cNvSpPr>
            <a:spLocks/>
          </xdr:cNvSpPr>
        </xdr:nvSpPr>
        <xdr:spPr>
          <a:xfrm flipV="1">
            <a:off x="439" y="23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Rectangle 33"/>
          <xdr:cNvSpPr>
            <a:spLocks/>
          </xdr:cNvSpPr>
        </xdr:nvSpPr>
        <xdr:spPr>
          <a:xfrm>
            <a:off x="390" y="257"/>
            <a:ext cx="25" cy="12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Rectangle 34"/>
          <xdr:cNvSpPr>
            <a:spLocks/>
          </xdr:cNvSpPr>
        </xdr:nvSpPr>
        <xdr:spPr>
          <a:xfrm>
            <a:off x="426" y="257"/>
            <a:ext cx="23" cy="12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Rectangle 35"/>
          <xdr:cNvSpPr>
            <a:spLocks/>
          </xdr:cNvSpPr>
        </xdr:nvSpPr>
        <xdr:spPr>
          <a:xfrm>
            <a:off x="462" y="257"/>
            <a:ext cx="22" cy="12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Line 36"/>
          <xdr:cNvSpPr>
            <a:spLocks/>
          </xdr:cNvSpPr>
        </xdr:nvSpPr>
        <xdr:spPr>
          <a:xfrm flipV="1">
            <a:off x="379" y="313"/>
            <a:ext cx="0" cy="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Line 37"/>
          <xdr:cNvSpPr>
            <a:spLocks/>
          </xdr:cNvSpPr>
        </xdr:nvSpPr>
        <xdr:spPr>
          <a:xfrm>
            <a:off x="380" y="313"/>
            <a:ext cx="4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Line 38"/>
          <xdr:cNvSpPr>
            <a:spLocks/>
          </xdr:cNvSpPr>
        </xdr:nvSpPr>
        <xdr:spPr>
          <a:xfrm>
            <a:off x="422" y="313"/>
            <a:ext cx="0" cy="2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Line 39"/>
          <xdr:cNvSpPr>
            <a:spLocks/>
          </xdr:cNvSpPr>
        </xdr:nvSpPr>
        <xdr:spPr>
          <a:xfrm flipV="1">
            <a:off x="88" y="301"/>
            <a:ext cx="2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3399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Line 40"/>
          <xdr:cNvSpPr>
            <a:spLocks/>
          </xdr:cNvSpPr>
        </xdr:nvSpPr>
        <xdr:spPr>
          <a:xfrm flipV="1">
            <a:off x="111" y="307"/>
            <a:ext cx="22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3399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Line 41"/>
          <xdr:cNvSpPr>
            <a:spLocks/>
          </xdr:cNvSpPr>
        </xdr:nvSpPr>
        <xdr:spPr>
          <a:xfrm flipH="1">
            <a:off x="103" y="263"/>
            <a:ext cx="22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FFFF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Line 42"/>
          <xdr:cNvSpPr>
            <a:spLocks/>
          </xdr:cNvSpPr>
        </xdr:nvSpPr>
        <xdr:spPr>
          <a:xfrm flipH="1">
            <a:off x="122" y="262"/>
            <a:ext cx="2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FFFF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Line 43"/>
          <xdr:cNvSpPr>
            <a:spLocks/>
          </xdr:cNvSpPr>
        </xdr:nvSpPr>
        <xdr:spPr>
          <a:xfrm flipH="1">
            <a:off x="144" y="262"/>
            <a:ext cx="22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FFFF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Line 44"/>
          <xdr:cNvSpPr>
            <a:spLocks/>
          </xdr:cNvSpPr>
        </xdr:nvSpPr>
        <xdr:spPr>
          <a:xfrm>
            <a:off x="288" y="236"/>
            <a:ext cx="0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FFFF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Line 45"/>
          <xdr:cNvSpPr>
            <a:spLocks/>
          </xdr:cNvSpPr>
        </xdr:nvSpPr>
        <xdr:spPr>
          <a:xfrm flipV="1">
            <a:off x="402" y="290"/>
            <a:ext cx="0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Line 46"/>
          <xdr:cNvSpPr>
            <a:spLocks/>
          </xdr:cNvSpPr>
        </xdr:nvSpPr>
        <xdr:spPr>
          <a:xfrm flipH="1" flipV="1">
            <a:off x="370" y="295"/>
            <a:ext cx="18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Line 47"/>
          <xdr:cNvSpPr>
            <a:spLocks/>
          </xdr:cNvSpPr>
        </xdr:nvSpPr>
        <xdr:spPr>
          <a:xfrm flipV="1">
            <a:off x="414" y="295"/>
            <a:ext cx="18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Line 48"/>
          <xdr:cNvSpPr>
            <a:spLocks/>
          </xdr:cNvSpPr>
        </xdr:nvSpPr>
        <xdr:spPr>
          <a:xfrm flipH="1">
            <a:off x="381" y="264"/>
            <a:ext cx="23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FFFF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Line 49"/>
          <xdr:cNvSpPr>
            <a:spLocks/>
          </xdr:cNvSpPr>
        </xdr:nvSpPr>
        <xdr:spPr>
          <a:xfrm flipH="1">
            <a:off x="416" y="264"/>
            <a:ext cx="22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FFFF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Line 50"/>
          <xdr:cNvSpPr>
            <a:spLocks/>
          </xdr:cNvSpPr>
        </xdr:nvSpPr>
        <xdr:spPr>
          <a:xfrm flipH="1">
            <a:off x="451" y="264"/>
            <a:ext cx="22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FFFF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2" name="Line 51"/>
          <xdr:cNvSpPr>
            <a:spLocks/>
          </xdr:cNvSpPr>
        </xdr:nvSpPr>
        <xdr:spPr>
          <a:xfrm flipH="1">
            <a:off x="515" y="266"/>
            <a:ext cx="4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3" name="Текст 118"/>
          <xdr:cNvSpPr txBox="1">
            <a:spLocks noChangeArrowheads="1"/>
          </xdr:cNvSpPr>
        </xdr:nvSpPr>
        <xdr:spPr>
          <a:xfrm>
            <a:off x="212" y="254"/>
            <a:ext cx="22" cy="1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К</a:t>
            </a:r>
          </a:p>
        </xdr:txBody>
      </xdr:sp>
      <xdr:sp>
        <xdr:nvSpPr>
          <xdr:cNvPr id="54" name="Текст 119"/>
          <xdr:cNvSpPr txBox="1">
            <a:spLocks noChangeArrowheads="1"/>
          </xdr:cNvSpPr>
        </xdr:nvSpPr>
        <xdr:spPr>
          <a:xfrm>
            <a:off x="85" y="252"/>
            <a:ext cx="17" cy="1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В</a:t>
            </a:r>
          </a:p>
        </xdr:txBody>
      </xdr:sp>
      <xdr:sp>
        <xdr:nvSpPr>
          <xdr:cNvPr id="55" name="Текст 121"/>
          <xdr:cNvSpPr txBox="1">
            <a:spLocks noChangeArrowheads="1"/>
          </xdr:cNvSpPr>
        </xdr:nvSpPr>
        <xdr:spPr>
          <a:xfrm>
            <a:off x="143" y="305"/>
            <a:ext cx="58" cy="2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ВОД.ОТ.</a:t>
            </a:r>
          </a:p>
        </xdr:txBody>
      </xdr:sp>
      <xdr:sp>
        <xdr:nvSpPr>
          <xdr:cNvPr id="56" name="Текст 122"/>
          <xdr:cNvSpPr txBox="1">
            <a:spLocks noChangeArrowheads="1"/>
          </xdr:cNvSpPr>
        </xdr:nvSpPr>
        <xdr:spPr>
          <a:xfrm>
            <a:off x="345" y="251"/>
            <a:ext cx="21" cy="2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В</a:t>
            </a:r>
          </a:p>
        </xdr:txBody>
      </xdr:sp>
      <xdr:sp>
        <xdr:nvSpPr>
          <xdr:cNvPr id="57" name="Текст 123"/>
          <xdr:cNvSpPr txBox="1">
            <a:spLocks noChangeArrowheads="1"/>
          </xdr:cNvSpPr>
        </xdr:nvSpPr>
        <xdr:spPr>
          <a:xfrm>
            <a:off x="521" y="288"/>
            <a:ext cx="36" cy="2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КОН.</a:t>
            </a:r>
          </a:p>
        </xdr:txBody>
      </xdr:sp>
      <xdr:sp>
        <xdr:nvSpPr>
          <xdr:cNvPr id="58" name="Текст 124"/>
          <xdr:cNvSpPr txBox="1">
            <a:spLocks noChangeArrowheads="1"/>
          </xdr:cNvSpPr>
        </xdr:nvSpPr>
        <xdr:spPr>
          <a:xfrm>
            <a:off x="436" y="310"/>
            <a:ext cx="47" cy="2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ИПТ</a:t>
            </a:r>
          </a:p>
        </xdr:txBody>
      </xdr:sp>
      <xdr:sp>
        <xdr:nvSpPr>
          <xdr:cNvPr id="59" name="Line 58"/>
          <xdr:cNvSpPr>
            <a:spLocks/>
          </xdr:cNvSpPr>
        </xdr:nvSpPr>
        <xdr:spPr>
          <a:xfrm flipH="1">
            <a:off x="121" y="321"/>
            <a:ext cx="23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Line 59"/>
          <xdr:cNvSpPr>
            <a:spLocks/>
          </xdr:cNvSpPr>
        </xdr:nvSpPr>
        <xdr:spPr>
          <a:xfrm>
            <a:off x="101" y="260"/>
            <a:ext cx="1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Line 60"/>
          <xdr:cNvSpPr>
            <a:spLocks/>
          </xdr:cNvSpPr>
        </xdr:nvSpPr>
        <xdr:spPr>
          <a:xfrm flipH="1">
            <a:off x="427" y="324"/>
            <a:ext cx="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Line 61"/>
          <xdr:cNvSpPr>
            <a:spLocks/>
          </xdr:cNvSpPr>
        </xdr:nvSpPr>
        <xdr:spPr>
          <a:xfrm flipH="1" flipV="1">
            <a:off x="512" y="282"/>
            <a:ext cx="7" cy="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Line 62"/>
          <xdr:cNvSpPr>
            <a:spLocks/>
          </xdr:cNvSpPr>
        </xdr:nvSpPr>
        <xdr:spPr>
          <a:xfrm>
            <a:off x="363" y="264"/>
            <a:ext cx="2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19</xdr:row>
      <xdr:rowOff>85725</xdr:rowOff>
    </xdr:from>
    <xdr:to>
      <xdr:col>6</xdr:col>
      <xdr:colOff>628650</xdr:colOff>
      <xdr:row>19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4638675" y="4876800"/>
          <a:ext cx="219075" cy="1143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409575</xdr:colOff>
      <xdr:row>21</xdr:row>
      <xdr:rowOff>85725</xdr:rowOff>
    </xdr:from>
    <xdr:to>
      <xdr:col>6</xdr:col>
      <xdr:colOff>628650</xdr:colOff>
      <xdr:row>21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4638675" y="5372100"/>
          <a:ext cx="219075" cy="1143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409575</xdr:colOff>
      <xdr:row>23</xdr:row>
      <xdr:rowOff>57150</xdr:rowOff>
    </xdr:from>
    <xdr:to>
      <xdr:col>6</xdr:col>
      <xdr:colOff>628650</xdr:colOff>
      <xdr:row>23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4638675" y="5838825"/>
          <a:ext cx="219075" cy="1143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35</xdr:row>
      <xdr:rowOff>66675</xdr:rowOff>
    </xdr:from>
    <xdr:to>
      <xdr:col>6</xdr:col>
      <xdr:colOff>361950</xdr:colOff>
      <xdr:row>35</xdr:row>
      <xdr:rowOff>171450</xdr:rowOff>
    </xdr:to>
    <xdr:sp>
      <xdr:nvSpPr>
        <xdr:cNvPr id="4" name="AutoShape 6"/>
        <xdr:cNvSpPr>
          <a:spLocks/>
        </xdr:cNvSpPr>
      </xdr:nvSpPr>
      <xdr:spPr>
        <a:xfrm>
          <a:off x="4333875" y="8858250"/>
          <a:ext cx="247650" cy="104775"/>
        </a:xfrm>
        <a:prstGeom prst="chevr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304800</xdr:colOff>
      <xdr:row>6</xdr:row>
      <xdr:rowOff>28575</xdr:rowOff>
    </xdr:from>
    <xdr:to>
      <xdr:col>7</xdr:col>
      <xdr:colOff>447675</xdr:colOff>
      <xdr:row>6</xdr:row>
      <xdr:rowOff>209550</xdr:rowOff>
    </xdr:to>
    <xdr:sp>
      <xdr:nvSpPr>
        <xdr:cNvPr id="5" name="AutoShape 7"/>
        <xdr:cNvSpPr>
          <a:spLocks/>
        </xdr:cNvSpPr>
      </xdr:nvSpPr>
      <xdr:spPr>
        <a:xfrm>
          <a:off x="5238750" y="1409700"/>
          <a:ext cx="142875" cy="1809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247650</xdr:colOff>
      <xdr:row>2</xdr:row>
      <xdr:rowOff>47625</xdr:rowOff>
    </xdr:from>
    <xdr:to>
      <xdr:col>1</xdr:col>
      <xdr:colOff>457200</xdr:colOff>
      <xdr:row>5</xdr:row>
      <xdr:rowOff>142875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14350"/>
          <a:ext cx="914400" cy="781050"/>
        </a:xfrm>
        <a:prstGeom prst="rect">
          <a:avLst/>
        </a:prstGeom>
        <a:solidFill>
          <a:srgbClr val="69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22</xdr:row>
      <xdr:rowOff>85725</xdr:rowOff>
    </xdr:from>
    <xdr:to>
      <xdr:col>6</xdr:col>
      <xdr:colOff>657225</xdr:colOff>
      <xdr:row>22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714875" y="5543550"/>
          <a:ext cx="171450" cy="76200"/>
        </a:xfrm>
        <a:prstGeom prst="chevron">
          <a:avLst/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523875</xdr:colOff>
      <xdr:row>24</xdr:row>
      <xdr:rowOff>114300</xdr:rowOff>
    </xdr:from>
    <xdr:to>
      <xdr:col>6</xdr:col>
      <xdr:colOff>695325</xdr:colOff>
      <xdr:row>24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4752975" y="6067425"/>
          <a:ext cx="171450" cy="76200"/>
        </a:xfrm>
        <a:prstGeom prst="chevron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485775</xdr:colOff>
      <xdr:row>26</xdr:row>
      <xdr:rowOff>76200</xdr:rowOff>
    </xdr:from>
    <xdr:to>
      <xdr:col>6</xdr:col>
      <xdr:colOff>657225</xdr:colOff>
      <xdr:row>26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714875" y="6524625"/>
          <a:ext cx="171450" cy="76200"/>
        </a:xfrm>
        <a:prstGeom prst="chevron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485775</xdr:colOff>
      <xdr:row>22</xdr:row>
      <xdr:rowOff>85725</xdr:rowOff>
    </xdr:from>
    <xdr:to>
      <xdr:col>6</xdr:col>
      <xdr:colOff>657225</xdr:colOff>
      <xdr:row>22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4714875" y="5543550"/>
          <a:ext cx="171450" cy="76200"/>
        </a:xfrm>
        <a:prstGeom prst="chevron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257175</xdr:colOff>
      <xdr:row>9</xdr:row>
      <xdr:rowOff>9525</xdr:rowOff>
    </xdr:from>
    <xdr:to>
      <xdr:col>7</xdr:col>
      <xdr:colOff>381000</xdr:colOff>
      <xdr:row>9</xdr:row>
      <xdr:rowOff>200025</xdr:rowOff>
    </xdr:to>
    <xdr:sp>
      <xdr:nvSpPr>
        <xdr:cNvPr id="5" name="AutoShape 6"/>
        <xdr:cNvSpPr>
          <a:spLocks/>
        </xdr:cNvSpPr>
      </xdr:nvSpPr>
      <xdr:spPr>
        <a:xfrm>
          <a:off x="5191125" y="2057400"/>
          <a:ext cx="123825" cy="190500"/>
        </a:xfrm>
        <a:prstGeom prst="down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32</xdr:row>
      <xdr:rowOff>76200</xdr:rowOff>
    </xdr:from>
    <xdr:to>
      <xdr:col>6</xdr:col>
      <xdr:colOff>485775</xdr:colOff>
      <xdr:row>32</xdr:row>
      <xdr:rowOff>190500</xdr:rowOff>
    </xdr:to>
    <xdr:sp>
      <xdr:nvSpPr>
        <xdr:cNvPr id="6" name="AutoShape 7"/>
        <xdr:cNvSpPr>
          <a:spLocks/>
        </xdr:cNvSpPr>
      </xdr:nvSpPr>
      <xdr:spPr>
        <a:xfrm>
          <a:off x="4429125" y="7924800"/>
          <a:ext cx="295275" cy="114300"/>
        </a:xfrm>
        <a:prstGeom prst="rightArrow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</xdr:colOff>
      <xdr:row>39</xdr:row>
      <xdr:rowOff>66675</xdr:rowOff>
    </xdr:from>
    <xdr:to>
      <xdr:col>6</xdr:col>
      <xdr:colOff>523875</xdr:colOff>
      <xdr:row>39</xdr:row>
      <xdr:rowOff>180975</xdr:rowOff>
    </xdr:to>
    <xdr:sp>
      <xdr:nvSpPr>
        <xdr:cNvPr id="7" name="AutoShape 8"/>
        <xdr:cNvSpPr>
          <a:spLocks/>
        </xdr:cNvSpPr>
      </xdr:nvSpPr>
      <xdr:spPr>
        <a:xfrm>
          <a:off x="4257675" y="9677400"/>
          <a:ext cx="485775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447675</xdr:colOff>
      <xdr:row>45</xdr:row>
      <xdr:rowOff>47625</xdr:rowOff>
    </xdr:from>
    <xdr:to>
      <xdr:col>3</xdr:col>
      <xdr:colOff>200025</xdr:colOff>
      <xdr:row>45</xdr:row>
      <xdr:rowOff>142875</xdr:rowOff>
    </xdr:to>
    <xdr:sp>
      <xdr:nvSpPr>
        <xdr:cNvPr id="8" name="AutoShape 9"/>
        <xdr:cNvSpPr>
          <a:spLocks/>
        </xdr:cNvSpPr>
      </xdr:nvSpPr>
      <xdr:spPr>
        <a:xfrm>
          <a:off x="1857375" y="11087100"/>
          <a:ext cx="457200" cy="95250"/>
        </a:xfrm>
        <a:prstGeom prst="curved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219075</xdr:colOff>
      <xdr:row>48</xdr:row>
      <xdr:rowOff>38100</xdr:rowOff>
    </xdr:from>
    <xdr:to>
      <xdr:col>3</xdr:col>
      <xdr:colOff>600075</xdr:colOff>
      <xdr:row>48</xdr:row>
      <xdr:rowOff>171450</xdr:rowOff>
    </xdr:to>
    <xdr:sp>
      <xdr:nvSpPr>
        <xdr:cNvPr id="9" name="AutoShape 10"/>
        <xdr:cNvSpPr>
          <a:spLocks/>
        </xdr:cNvSpPr>
      </xdr:nvSpPr>
      <xdr:spPr>
        <a:xfrm>
          <a:off x="2333625" y="11791950"/>
          <a:ext cx="381000" cy="133350"/>
        </a:xfrm>
        <a:prstGeom prst="bent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266700</xdr:colOff>
      <xdr:row>9</xdr:row>
      <xdr:rowOff>0</xdr:rowOff>
    </xdr:from>
    <xdr:to>
      <xdr:col>8</xdr:col>
      <xdr:colOff>390525</xdr:colOff>
      <xdr:row>9</xdr:row>
      <xdr:rowOff>190500</xdr:rowOff>
    </xdr:to>
    <xdr:sp>
      <xdr:nvSpPr>
        <xdr:cNvPr id="10" name="AutoShape 12"/>
        <xdr:cNvSpPr>
          <a:spLocks/>
        </xdr:cNvSpPr>
      </xdr:nvSpPr>
      <xdr:spPr>
        <a:xfrm>
          <a:off x="5905500" y="2047875"/>
          <a:ext cx="123825" cy="190500"/>
        </a:xfrm>
        <a:prstGeom prst="downArrow">
          <a:avLst/>
        </a:prstGeom>
        <a:solidFill>
          <a:srgbClr val="00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400050</xdr:colOff>
      <xdr:row>2</xdr:row>
      <xdr:rowOff>66675</xdr:rowOff>
    </xdr:from>
    <xdr:to>
      <xdr:col>1</xdr:col>
      <xdr:colOff>552450</xdr:colOff>
      <xdr:row>5</xdr:row>
      <xdr:rowOff>114300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66725"/>
          <a:ext cx="857250" cy="742950"/>
        </a:xfrm>
        <a:prstGeom prst="rect">
          <a:avLst/>
        </a:prstGeom>
        <a:solidFill>
          <a:srgbClr val="FF00FF"/>
        </a:solidFill>
        <a:ln w="9525" cmpd="sng">
          <a:noFill/>
        </a:ln>
      </xdr:spPr>
    </xdr:pic>
    <xdr:clientData/>
  </xdr:twoCellAnchor>
  <xdr:twoCellAnchor>
    <xdr:from>
      <xdr:col>7</xdr:col>
      <xdr:colOff>638175</xdr:colOff>
      <xdr:row>9</xdr:row>
      <xdr:rowOff>95250</xdr:rowOff>
    </xdr:from>
    <xdr:to>
      <xdr:col>8</xdr:col>
      <xdr:colOff>76200</xdr:colOff>
      <xdr:row>9</xdr:row>
      <xdr:rowOff>209550</xdr:rowOff>
    </xdr:to>
    <xdr:sp>
      <xdr:nvSpPr>
        <xdr:cNvPr id="12" name="AutoShape 16"/>
        <xdr:cNvSpPr>
          <a:spLocks/>
        </xdr:cNvSpPr>
      </xdr:nvSpPr>
      <xdr:spPr>
        <a:xfrm rot="5780411">
          <a:off x="5572125" y="2143125"/>
          <a:ext cx="142875" cy="11430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29</xdr:row>
      <xdr:rowOff>161925</xdr:rowOff>
    </xdr:from>
    <xdr:to>
      <xdr:col>7</xdr:col>
      <xdr:colOff>495300</xdr:colOff>
      <xdr:row>29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5095875" y="7162800"/>
          <a:ext cx="333375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295275</xdr:colOff>
      <xdr:row>29</xdr:row>
      <xdr:rowOff>104775</xdr:rowOff>
    </xdr:from>
    <xdr:to>
      <xdr:col>4</xdr:col>
      <xdr:colOff>628650</xdr:colOff>
      <xdr:row>29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114675" y="7105650"/>
          <a:ext cx="333375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171450</xdr:colOff>
      <xdr:row>30</xdr:row>
      <xdr:rowOff>114300</xdr:rowOff>
    </xdr:from>
    <xdr:to>
      <xdr:col>7</xdr:col>
      <xdr:colOff>504825</xdr:colOff>
      <xdr:row>30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5105400" y="7353300"/>
          <a:ext cx="333375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171450</xdr:colOff>
      <xdr:row>31</xdr:row>
      <xdr:rowOff>85725</xdr:rowOff>
    </xdr:from>
    <xdr:to>
      <xdr:col>7</xdr:col>
      <xdr:colOff>504825</xdr:colOff>
      <xdr:row>31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105400" y="7562850"/>
          <a:ext cx="3333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38100</xdr:rowOff>
    </xdr:from>
    <xdr:to>
      <xdr:col>0</xdr:col>
      <xdr:colOff>523875</xdr:colOff>
      <xdr:row>8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00025" y="1838325"/>
          <a:ext cx="323850" cy="123825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171450</xdr:colOff>
      <xdr:row>14</xdr:row>
      <xdr:rowOff>66675</xdr:rowOff>
    </xdr:from>
    <xdr:to>
      <xdr:col>6</xdr:col>
      <xdr:colOff>542925</xdr:colOff>
      <xdr:row>14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400550" y="308610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20</xdr:row>
      <xdr:rowOff>47625</xdr:rowOff>
    </xdr:from>
    <xdr:to>
      <xdr:col>6</xdr:col>
      <xdr:colOff>561975</xdr:colOff>
      <xdr:row>20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429125" y="428625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26</xdr:row>
      <xdr:rowOff>66675</xdr:rowOff>
    </xdr:from>
    <xdr:to>
      <xdr:col>6</xdr:col>
      <xdr:colOff>552450</xdr:colOff>
      <xdr:row>26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4410075" y="552450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27</xdr:row>
      <xdr:rowOff>57150</xdr:rowOff>
    </xdr:from>
    <xdr:to>
      <xdr:col>0</xdr:col>
      <xdr:colOff>504825</xdr:colOff>
      <xdr:row>27</xdr:row>
      <xdr:rowOff>180975</xdr:rowOff>
    </xdr:to>
    <xdr:sp>
      <xdr:nvSpPr>
        <xdr:cNvPr id="5" name="AutoShape 7"/>
        <xdr:cNvSpPr>
          <a:spLocks/>
        </xdr:cNvSpPr>
      </xdr:nvSpPr>
      <xdr:spPr>
        <a:xfrm>
          <a:off x="171450" y="5724525"/>
          <a:ext cx="333375" cy="123825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266700</xdr:colOff>
      <xdr:row>28</xdr:row>
      <xdr:rowOff>76200</xdr:rowOff>
    </xdr:from>
    <xdr:to>
      <xdr:col>3</xdr:col>
      <xdr:colOff>609600</xdr:colOff>
      <xdr:row>28</xdr:row>
      <xdr:rowOff>180975</xdr:rowOff>
    </xdr:to>
    <xdr:sp>
      <xdr:nvSpPr>
        <xdr:cNvPr id="6" name="AutoShape 8"/>
        <xdr:cNvSpPr>
          <a:spLocks/>
        </xdr:cNvSpPr>
      </xdr:nvSpPr>
      <xdr:spPr>
        <a:xfrm>
          <a:off x="2381250" y="5867400"/>
          <a:ext cx="33337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29</xdr:row>
      <xdr:rowOff>38100</xdr:rowOff>
    </xdr:from>
    <xdr:to>
      <xdr:col>0</xdr:col>
      <xdr:colOff>504825</xdr:colOff>
      <xdr:row>29</xdr:row>
      <xdr:rowOff>161925</xdr:rowOff>
    </xdr:to>
    <xdr:sp>
      <xdr:nvSpPr>
        <xdr:cNvPr id="7" name="AutoShape 9"/>
        <xdr:cNvSpPr>
          <a:spLocks/>
        </xdr:cNvSpPr>
      </xdr:nvSpPr>
      <xdr:spPr>
        <a:xfrm>
          <a:off x="171450" y="5905500"/>
          <a:ext cx="333375" cy="123825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</xdr:colOff>
      <xdr:row>29</xdr:row>
      <xdr:rowOff>47625</xdr:rowOff>
    </xdr:from>
    <xdr:to>
      <xdr:col>1</xdr:col>
      <xdr:colOff>485775</xdr:colOff>
      <xdr:row>29</xdr:row>
      <xdr:rowOff>171450</xdr:rowOff>
    </xdr:to>
    <xdr:sp>
      <xdr:nvSpPr>
        <xdr:cNvPr id="8" name="AutoShape 10"/>
        <xdr:cNvSpPr>
          <a:spLocks/>
        </xdr:cNvSpPr>
      </xdr:nvSpPr>
      <xdr:spPr>
        <a:xfrm>
          <a:off x="857250" y="5915025"/>
          <a:ext cx="333375" cy="123825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34</xdr:row>
      <xdr:rowOff>66675</xdr:rowOff>
    </xdr:from>
    <xdr:to>
      <xdr:col>6</xdr:col>
      <xdr:colOff>552450</xdr:colOff>
      <xdr:row>34</xdr:row>
      <xdr:rowOff>171450</xdr:rowOff>
    </xdr:to>
    <xdr:sp>
      <xdr:nvSpPr>
        <xdr:cNvPr id="9" name="AutoShape 11"/>
        <xdr:cNvSpPr>
          <a:spLocks/>
        </xdr:cNvSpPr>
      </xdr:nvSpPr>
      <xdr:spPr>
        <a:xfrm>
          <a:off x="4410075" y="6943725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40</xdr:row>
      <xdr:rowOff>66675</xdr:rowOff>
    </xdr:from>
    <xdr:to>
      <xdr:col>6</xdr:col>
      <xdr:colOff>552450</xdr:colOff>
      <xdr:row>40</xdr:row>
      <xdr:rowOff>171450</xdr:rowOff>
    </xdr:to>
    <xdr:sp>
      <xdr:nvSpPr>
        <xdr:cNvPr id="10" name="AutoShape 12"/>
        <xdr:cNvSpPr>
          <a:spLocks/>
        </xdr:cNvSpPr>
      </xdr:nvSpPr>
      <xdr:spPr>
        <a:xfrm>
          <a:off x="4410075" y="8162925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46</xdr:row>
      <xdr:rowOff>66675</xdr:rowOff>
    </xdr:from>
    <xdr:to>
      <xdr:col>6</xdr:col>
      <xdr:colOff>552450</xdr:colOff>
      <xdr:row>46</xdr:row>
      <xdr:rowOff>171450</xdr:rowOff>
    </xdr:to>
    <xdr:sp>
      <xdr:nvSpPr>
        <xdr:cNvPr id="11" name="AutoShape 13"/>
        <xdr:cNvSpPr>
          <a:spLocks/>
        </xdr:cNvSpPr>
      </xdr:nvSpPr>
      <xdr:spPr>
        <a:xfrm>
          <a:off x="4410075" y="9382125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200025</xdr:colOff>
      <xdr:row>48</xdr:row>
      <xdr:rowOff>47625</xdr:rowOff>
    </xdr:from>
    <xdr:to>
      <xdr:col>0</xdr:col>
      <xdr:colOff>561975</xdr:colOff>
      <xdr:row>48</xdr:row>
      <xdr:rowOff>190500</xdr:rowOff>
    </xdr:to>
    <xdr:sp>
      <xdr:nvSpPr>
        <xdr:cNvPr id="12" name="AutoShape 16"/>
        <xdr:cNvSpPr>
          <a:spLocks/>
        </xdr:cNvSpPr>
      </xdr:nvSpPr>
      <xdr:spPr>
        <a:xfrm>
          <a:off x="200025" y="9772650"/>
          <a:ext cx="371475" cy="142875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</xdr:colOff>
      <xdr:row>48</xdr:row>
      <xdr:rowOff>38100</xdr:rowOff>
    </xdr:from>
    <xdr:to>
      <xdr:col>1</xdr:col>
      <xdr:colOff>523875</xdr:colOff>
      <xdr:row>48</xdr:row>
      <xdr:rowOff>180975</xdr:rowOff>
    </xdr:to>
    <xdr:sp>
      <xdr:nvSpPr>
        <xdr:cNvPr id="13" name="AutoShape 17"/>
        <xdr:cNvSpPr>
          <a:spLocks/>
        </xdr:cNvSpPr>
      </xdr:nvSpPr>
      <xdr:spPr>
        <a:xfrm>
          <a:off x="857250" y="9763125"/>
          <a:ext cx="371475" cy="142875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49</xdr:row>
      <xdr:rowOff>85725</xdr:rowOff>
    </xdr:from>
    <xdr:to>
      <xdr:col>3</xdr:col>
      <xdr:colOff>628650</xdr:colOff>
      <xdr:row>49</xdr:row>
      <xdr:rowOff>200025</xdr:rowOff>
    </xdr:to>
    <xdr:sp>
      <xdr:nvSpPr>
        <xdr:cNvPr id="14" name="AutoShape 18"/>
        <xdr:cNvSpPr>
          <a:spLocks/>
        </xdr:cNvSpPr>
      </xdr:nvSpPr>
      <xdr:spPr>
        <a:xfrm>
          <a:off x="2371725" y="9925050"/>
          <a:ext cx="37147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200025</xdr:colOff>
      <xdr:row>50</xdr:row>
      <xdr:rowOff>19050</xdr:rowOff>
    </xdr:from>
    <xdr:to>
      <xdr:col>0</xdr:col>
      <xdr:colOff>561975</xdr:colOff>
      <xdr:row>50</xdr:row>
      <xdr:rowOff>133350</xdr:rowOff>
    </xdr:to>
    <xdr:sp>
      <xdr:nvSpPr>
        <xdr:cNvPr id="15" name="AutoShape 19"/>
        <xdr:cNvSpPr>
          <a:spLocks/>
        </xdr:cNvSpPr>
      </xdr:nvSpPr>
      <xdr:spPr>
        <a:xfrm>
          <a:off x="200025" y="9944100"/>
          <a:ext cx="371475" cy="11430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50</xdr:row>
      <xdr:rowOff>28575</xdr:rowOff>
    </xdr:from>
    <xdr:to>
      <xdr:col>1</xdr:col>
      <xdr:colOff>514350</xdr:colOff>
      <xdr:row>50</xdr:row>
      <xdr:rowOff>142875</xdr:rowOff>
    </xdr:to>
    <xdr:sp>
      <xdr:nvSpPr>
        <xdr:cNvPr id="16" name="AutoShape 20"/>
        <xdr:cNvSpPr>
          <a:spLocks/>
        </xdr:cNvSpPr>
      </xdr:nvSpPr>
      <xdr:spPr>
        <a:xfrm>
          <a:off x="847725" y="9953625"/>
          <a:ext cx="371475" cy="11430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50</xdr:row>
      <xdr:rowOff>28575</xdr:rowOff>
    </xdr:from>
    <xdr:to>
      <xdr:col>2</xdr:col>
      <xdr:colOff>514350</xdr:colOff>
      <xdr:row>50</xdr:row>
      <xdr:rowOff>142875</xdr:rowOff>
    </xdr:to>
    <xdr:sp>
      <xdr:nvSpPr>
        <xdr:cNvPr id="17" name="AutoShape 21"/>
        <xdr:cNvSpPr>
          <a:spLocks/>
        </xdr:cNvSpPr>
      </xdr:nvSpPr>
      <xdr:spPr>
        <a:xfrm>
          <a:off x="1552575" y="9953625"/>
          <a:ext cx="371475" cy="11430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56</xdr:row>
      <xdr:rowOff>66675</xdr:rowOff>
    </xdr:from>
    <xdr:to>
      <xdr:col>6</xdr:col>
      <xdr:colOff>552450</xdr:colOff>
      <xdr:row>56</xdr:row>
      <xdr:rowOff>171450</xdr:rowOff>
    </xdr:to>
    <xdr:sp>
      <xdr:nvSpPr>
        <xdr:cNvPr id="18" name="AutoShape 22"/>
        <xdr:cNvSpPr>
          <a:spLocks/>
        </xdr:cNvSpPr>
      </xdr:nvSpPr>
      <xdr:spPr>
        <a:xfrm>
          <a:off x="4410075" y="1116330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63</xdr:row>
      <xdr:rowOff>66675</xdr:rowOff>
    </xdr:from>
    <xdr:to>
      <xdr:col>6</xdr:col>
      <xdr:colOff>552450</xdr:colOff>
      <xdr:row>63</xdr:row>
      <xdr:rowOff>171450</xdr:rowOff>
    </xdr:to>
    <xdr:sp>
      <xdr:nvSpPr>
        <xdr:cNvPr id="19" name="AutoShape 23"/>
        <xdr:cNvSpPr>
          <a:spLocks/>
        </xdr:cNvSpPr>
      </xdr:nvSpPr>
      <xdr:spPr>
        <a:xfrm>
          <a:off x="4410075" y="12582525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70</xdr:row>
      <xdr:rowOff>66675</xdr:rowOff>
    </xdr:from>
    <xdr:to>
      <xdr:col>6</xdr:col>
      <xdr:colOff>552450</xdr:colOff>
      <xdr:row>70</xdr:row>
      <xdr:rowOff>171450</xdr:rowOff>
    </xdr:to>
    <xdr:sp>
      <xdr:nvSpPr>
        <xdr:cNvPr id="20" name="AutoShape 24"/>
        <xdr:cNvSpPr>
          <a:spLocks/>
        </xdr:cNvSpPr>
      </xdr:nvSpPr>
      <xdr:spPr>
        <a:xfrm>
          <a:off x="4410075" y="1396365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72</xdr:row>
      <xdr:rowOff>19050</xdr:rowOff>
    </xdr:from>
    <xdr:to>
      <xdr:col>0</xdr:col>
      <xdr:colOff>552450</xdr:colOff>
      <xdr:row>72</xdr:row>
      <xdr:rowOff>142875</xdr:rowOff>
    </xdr:to>
    <xdr:sp>
      <xdr:nvSpPr>
        <xdr:cNvPr id="21" name="AutoShape 26"/>
        <xdr:cNvSpPr>
          <a:spLocks/>
        </xdr:cNvSpPr>
      </xdr:nvSpPr>
      <xdr:spPr>
        <a:xfrm>
          <a:off x="171450" y="14287500"/>
          <a:ext cx="381000" cy="123825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72</xdr:row>
      <xdr:rowOff>19050</xdr:rowOff>
    </xdr:from>
    <xdr:to>
      <xdr:col>1</xdr:col>
      <xdr:colOff>523875</xdr:colOff>
      <xdr:row>72</xdr:row>
      <xdr:rowOff>142875</xdr:rowOff>
    </xdr:to>
    <xdr:sp>
      <xdr:nvSpPr>
        <xdr:cNvPr id="22" name="AutoShape 27"/>
        <xdr:cNvSpPr>
          <a:spLocks/>
        </xdr:cNvSpPr>
      </xdr:nvSpPr>
      <xdr:spPr>
        <a:xfrm>
          <a:off x="847725" y="14287500"/>
          <a:ext cx="381000" cy="123825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72</xdr:row>
      <xdr:rowOff>19050</xdr:rowOff>
    </xdr:from>
    <xdr:to>
      <xdr:col>2</xdr:col>
      <xdr:colOff>523875</xdr:colOff>
      <xdr:row>72</xdr:row>
      <xdr:rowOff>142875</xdr:rowOff>
    </xdr:to>
    <xdr:sp>
      <xdr:nvSpPr>
        <xdr:cNvPr id="23" name="AutoShape 28"/>
        <xdr:cNvSpPr>
          <a:spLocks/>
        </xdr:cNvSpPr>
      </xdr:nvSpPr>
      <xdr:spPr>
        <a:xfrm>
          <a:off x="1552575" y="14287500"/>
          <a:ext cx="381000" cy="123825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247650</xdr:colOff>
      <xdr:row>73</xdr:row>
      <xdr:rowOff>85725</xdr:rowOff>
    </xdr:from>
    <xdr:to>
      <xdr:col>3</xdr:col>
      <xdr:colOff>628650</xdr:colOff>
      <xdr:row>73</xdr:row>
      <xdr:rowOff>190500</xdr:rowOff>
    </xdr:to>
    <xdr:sp>
      <xdr:nvSpPr>
        <xdr:cNvPr id="24" name="AutoShape 29"/>
        <xdr:cNvSpPr>
          <a:spLocks/>
        </xdr:cNvSpPr>
      </xdr:nvSpPr>
      <xdr:spPr>
        <a:xfrm>
          <a:off x="2362200" y="14468475"/>
          <a:ext cx="381000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74</xdr:row>
      <xdr:rowOff>38100</xdr:rowOff>
    </xdr:from>
    <xdr:to>
      <xdr:col>0</xdr:col>
      <xdr:colOff>552450</xdr:colOff>
      <xdr:row>74</xdr:row>
      <xdr:rowOff>142875</xdr:rowOff>
    </xdr:to>
    <xdr:sp>
      <xdr:nvSpPr>
        <xdr:cNvPr id="25" name="AutoShape 31"/>
        <xdr:cNvSpPr>
          <a:spLocks/>
        </xdr:cNvSpPr>
      </xdr:nvSpPr>
      <xdr:spPr>
        <a:xfrm>
          <a:off x="171450" y="14506575"/>
          <a:ext cx="381000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104775</xdr:colOff>
      <xdr:row>74</xdr:row>
      <xdr:rowOff>38100</xdr:rowOff>
    </xdr:from>
    <xdr:to>
      <xdr:col>1</xdr:col>
      <xdr:colOff>485775</xdr:colOff>
      <xdr:row>74</xdr:row>
      <xdr:rowOff>142875</xdr:rowOff>
    </xdr:to>
    <xdr:sp>
      <xdr:nvSpPr>
        <xdr:cNvPr id="26" name="AutoShape 32"/>
        <xdr:cNvSpPr>
          <a:spLocks/>
        </xdr:cNvSpPr>
      </xdr:nvSpPr>
      <xdr:spPr>
        <a:xfrm>
          <a:off x="809625" y="14506575"/>
          <a:ext cx="381000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74</xdr:row>
      <xdr:rowOff>28575</xdr:rowOff>
    </xdr:from>
    <xdr:to>
      <xdr:col>2</xdr:col>
      <xdr:colOff>523875</xdr:colOff>
      <xdr:row>74</xdr:row>
      <xdr:rowOff>133350</xdr:rowOff>
    </xdr:to>
    <xdr:sp>
      <xdr:nvSpPr>
        <xdr:cNvPr id="27" name="AutoShape 34"/>
        <xdr:cNvSpPr>
          <a:spLocks/>
        </xdr:cNvSpPr>
      </xdr:nvSpPr>
      <xdr:spPr>
        <a:xfrm>
          <a:off x="1552575" y="14497050"/>
          <a:ext cx="381000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</xdr:colOff>
      <xdr:row>74</xdr:row>
      <xdr:rowOff>28575</xdr:rowOff>
    </xdr:from>
    <xdr:to>
      <xdr:col>3</xdr:col>
      <xdr:colOff>485775</xdr:colOff>
      <xdr:row>74</xdr:row>
      <xdr:rowOff>133350</xdr:rowOff>
    </xdr:to>
    <xdr:sp>
      <xdr:nvSpPr>
        <xdr:cNvPr id="28" name="AutoShape 35"/>
        <xdr:cNvSpPr>
          <a:spLocks/>
        </xdr:cNvSpPr>
      </xdr:nvSpPr>
      <xdr:spPr>
        <a:xfrm>
          <a:off x="2219325" y="14497050"/>
          <a:ext cx="381000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81</xdr:row>
      <xdr:rowOff>66675</xdr:rowOff>
    </xdr:from>
    <xdr:to>
      <xdr:col>6</xdr:col>
      <xdr:colOff>552450</xdr:colOff>
      <xdr:row>81</xdr:row>
      <xdr:rowOff>171450</xdr:rowOff>
    </xdr:to>
    <xdr:sp>
      <xdr:nvSpPr>
        <xdr:cNvPr id="29" name="AutoShape 36"/>
        <xdr:cNvSpPr>
          <a:spLocks/>
        </xdr:cNvSpPr>
      </xdr:nvSpPr>
      <xdr:spPr>
        <a:xfrm>
          <a:off x="4410075" y="1590675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86</xdr:row>
      <xdr:rowOff>66675</xdr:rowOff>
    </xdr:from>
    <xdr:to>
      <xdr:col>6</xdr:col>
      <xdr:colOff>552450</xdr:colOff>
      <xdr:row>86</xdr:row>
      <xdr:rowOff>171450</xdr:rowOff>
    </xdr:to>
    <xdr:sp>
      <xdr:nvSpPr>
        <xdr:cNvPr id="30" name="AutoShape 37"/>
        <xdr:cNvSpPr>
          <a:spLocks/>
        </xdr:cNvSpPr>
      </xdr:nvSpPr>
      <xdr:spPr>
        <a:xfrm>
          <a:off x="4410075" y="16925925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95</xdr:row>
      <xdr:rowOff>47625</xdr:rowOff>
    </xdr:from>
    <xdr:to>
      <xdr:col>0</xdr:col>
      <xdr:colOff>581025</xdr:colOff>
      <xdr:row>95</xdr:row>
      <xdr:rowOff>171450</xdr:rowOff>
    </xdr:to>
    <xdr:sp>
      <xdr:nvSpPr>
        <xdr:cNvPr id="31" name="AutoShape 40"/>
        <xdr:cNvSpPr>
          <a:spLocks/>
        </xdr:cNvSpPr>
      </xdr:nvSpPr>
      <xdr:spPr>
        <a:xfrm>
          <a:off x="171450" y="18697575"/>
          <a:ext cx="409575" cy="123825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104775</xdr:colOff>
      <xdr:row>95</xdr:row>
      <xdr:rowOff>19050</xdr:rowOff>
    </xdr:from>
    <xdr:to>
      <xdr:col>1</xdr:col>
      <xdr:colOff>523875</xdr:colOff>
      <xdr:row>95</xdr:row>
      <xdr:rowOff>142875</xdr:rowOff>
    </xdr:to>
    <xdr:sp>
      <xdr:nvSpPr>
        <xdr:cNvPr id="32" name="AutoShape 41"/>
        <xdr:cNvSpPr>
          <a:spLocks/>
        </xdr:cNvSpPr>
      </xdr:nvSpPr>
      <xdr:spPr>
        <a:xfrm>
          <a:off x="809625" y="18669000"/>
          <a:ext cx="409575" cy="123825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95250</xdr:colOff>
      <xdr:row>95</xdr:row>
      <xdr:rowOff>38100</xdr:rowOff>
    </xdr:from>
    <xdr:to>
      <xdr:col>2</xdr:col>
      <xdr:colOff>514350</xdr:colOff>
      <xdr:row>95</xdr:row>
      <xdr:rowOff>161925</xdr:rowOff>
    </xdr:to>
    <xdr:sp>
      <xdr:nvSpPr>
        <xdr:cNvPr id="33" name="AutoShape 42"/>
        <xdr:cNvSpPr>
          <a:spLocks/>
        </xdr:cNvSpPr>
      </xdr:nvSpPr>
      <xdr:spPr>
        <a:xfrm>
          <a:off x="1504950" y="18688050"/>
          <a:ext cx="409575" cy="123825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95</xdr:row>
      <xdr:rowOff>38100</xdr:rowOff>
    </xdr:from>
    <xdr:to>
      <xdr:col>3</xdr:col>
      <xdr:colOff>514350</xdr:colOff>
      <xdr:row>95</xdr:row>
      <xdr:rowOff>161925</xdr:rowOff>
    </xdr:to>
    <xdr:sp>
      <xdr:nvSpPr>
        <xdr:cNvPr id="34" name="AutoShape 43"/>
        <xdr:cNvSpPr>
          <a:spLocks/>
        </xdr:cNvSpPr>
      </xdr:nvSpPr>
      <xdr:spPr>
        <a:xfrm>
          <a:off x="2209800" y="18688050"/>
          <a:ext cx="409575" cy="123825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247650</xdr:colOff>
      <xdr:row>96</xdr:row>
      <xdr:rowOff>85725</xdr:rowOff>
    </xdr:from>
    <xdr:to>
      <xdr:col>3</xdr:col>
      <xdr:colOff>581025</xdr:colOff>
      <xdr:row>96</xdr:row>
      <xdr:rowOff>200025</xdr:rowOff>
    </xdr:to>
    <xdr:sp>
      <xdr:nvSpPr>
        <xdr:cNvPr id="35" name="AutoShape 44"/>
        <xdr:cNvSpPr>
          <a:spLocks/>
        </xdr:cNvSpPr>
      </xdr:nvSpPr>
      <xdr:spPr>
        <a:xfrm>
          <a:off x="2362200" y="18849975"/>
          <a:ext cx="33337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97</xdr:row>
      <xdr:rowOff>19050</xdr:rowOff>
    </xdr:from>
    <xdr:to>
      <xdr:col>0</xdr:col>
      <xdr:colOff>581025</xdr:colOff>
      <xdr:row>97</xdr:row>
      <xdr:rowOff>114300</xdr:rowOff>
    </xdr:to>
    <xdr:sp>
      <xdr:nvSpPr>
        <xdr:cNvPr id="36" name="AutoShape 45"/>
        <xdr:cNvSpPr>
          <a:spLocks/>
        </xdr:cNvSpPr>
      </xdr:nvSpPr>
      <xdr:spPr>
        <a:xfrm>
          <a:off x="171450" y="18869025"/>
          <a:ext cx="4095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97</xdr:row>
      <xdr:rowOff>19050</xdr:rowOff>
    </xdr:from>
    <xdr:to>
      <xdr:col>1</xdr:col>
      <xdr:colOff>533400</xdr:colOff>
      <xdr:row>97</xdr:row>
      <xdr:rowOff>133350</xdr:rowOff>
    </xdr:to>
    <xdr:sp>
      <xdr:nvSpPr>
        <xdr:cNvPr id="37" name="AutoShape 46"/>
        <xdr:cNvSpPr>
          <a:spLocks/>
        </xdr:cNvSpPr>
      </xdr:nvSpPr>
      <xdr:spPr>
        <a:xfrm>
          <a:off x="828675" y="18869025"/>
          <a:ext cx="409575" cy="11430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104775</xdr:colOff>
      <xdr:row>97</xdr:row>
      <xdr:rowOff>19050</xdr:rowOff>
    </xdr:from>
    <xdr:to>
      <xdr:col>2</xdr:col>
      <xdr:colOff>523875</xdr:colOff>
      <xdr:row>97</xdr:row>
      <xdr:rowOff>142875</xdr:rowOff>
    </xdr:to>
    <xdr:sp>
      <xdr:nvSpPr>
        <xdr:cNvPr id="38" name="AutoShape 47"/>
        <xdr:cNvSpPr>
          <a:spLocks/>
        </xdr:cNvSpPr>
      </xdr:nvSpPr>
      <xdr:spPr>
        <a:xfrm>
          <a:off x="1514475" y="18869025"/>
          <a:ext cx="409575" cy="123825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97</xdr:row>
      <xdr:rowOff>19050</xdr:rowOff>
    </xdr:from>
    <xdr:to>
      <xdr:col>3</xdr:col>
      <xdr:colOff>533400</xdr:colOff>
      <xdr:row>97</xdr:row>
      <xdr:rowOff>142875</xdr:rowOff>
    </xdr:to>
    <xdr:sp>
      <xdr:nvSpPr>
        <xdr:cNvPr id="39" name="AutoShape 48"/>
        <xdr:cNvSpPr>
          <a:spLocks/>
        </xdr:cNvSpPr>
      </xdr:nvSpPr>
      <xdr:spPr>
        <a:xfrm>
          <a:off x="2238375" y="18869025"/>
          <a:ext cx="409575" cy="1333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95250</xdr:colOff>
      <xdr:row>97</xdr:row>
      <xdr:rowOff>19050</xdr:rowOff>
    </xdr:from>
    <xdr:to>
      <xdr:col>4</xdr:col>
      <xdr:colOff>514350</xdr:colOff>
      <xdr:row>97</xdr:row>
      <xdr:rowOff>142875</xdr:rowOff>
    </xdr:to>
    <xdr:sp>
      <xdr:nvSpPr>
        <xdr:cNvPr id="40" name="AutoShape 49"/>
        <xdr:cNvSpPr>
          <a:spLocks/>
        </xdr:cNvSpPr>
      </xdr:nvSpPr>
      <xdr:spPr>
        <a:xfrm>
          <a:off x="2914650" y="18869025"/>
          <a:ext cx="409575" cy="1333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93</xdr:row>
      <xdr:rowOff>66675</xdr:rowOff>
    </xdr:from>
    <xdr:to>
      <xdr:col>6</xdr:col>
      <xdr:colOff>552450</xdr:colOff>
      <xdr:row>93</xdr:row>
      <xdr:rowOff>171450</xdr:rowOff>
    </xdr:to>
    <xdr:sp>
      <xdr:nvSpPr>
        <xdr:cNvPr id="41" name="AutoShape 50"/>
        <xdr:cNvSpPr>
          <a:spLocks/>
        </xdr:cNvSpPr>
      </xdr:nvSpPr>
      <xdr:spPr>
        <a:xfrm>
          <a:off x="4410075" y="1834515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109</xdr:row>
      <xdr:rowOff>66675</xdr:rowOff>
    </xdr:from>
    <xdr:to>
      <xdr:col>6</xdr:col>
      <xdr:colOff>552450</xdr:colOff>
      <xdr:row>109</xdr:row>
      <xdr:rowOff>171450</xdr:rowOff>
    </xdr:to>
    <xdr:sp>
      <xdr:nvSpPr>
        <xdr:cNvPr id="42" name="AutoShape 51"/>
        <xdr:cNvSpPr>
          <a:spLocks/>
        </xdr:cNvSpPr>
      </xdr:nvSpPr>
      <xdr:spPr>
        <a:xfrm>
          <a:off x="4410075" y="21307425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103</xdr:row>
      <xdr:rowOff>66675</xdr:rowOff>
    </xdr:from>
    <xdr:to>
      <xdr:col>6</xdr:col>
      <xdr:colOff>552450</xdr:colOff>
      <xdr:row>103</xdr:row>
      <xdr:rowOff>171450</xdr:rowOff>
    </xdr:to>
    <xdr:sp>
      <xdr:nvSpPr>
        <xdr:cNvPr id="43" name="AutoShape 52"/>
        <xdr:cNvSpPr>
          <a:spLocks/>
        </xdr:cNvSpPr>
      </xdr:nvSpPr>
      <xdr:spPr>
        <a:xfrm>
          <a:off x="4410075" y="20088225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115</xdr:row>
      <xdr:rowOff>66675</xdr:rowOff>
    </xdr:from>
    <xdr:to>
      <xdr:col>6</xdr:col>
      <xdr:colOff>552450</xdr:colOff>
      <xdr:row>115</xdr:row>
      <xdr:rowOff>171450</xdr:rowOff>
    </xdr:to>
    <xdr:sp>
      <xdr:nvSpPr>
        <xdr:cNvPr id="44" name="AutoShape 53"/>
        <xdr:cNvSpPr>
          <a:spLocks/>
        </xdr:cNvSpPr>
      </xdr:nvSpPr>
      <xdr:spPr>
        <a:xfrm>
          <a:off x="4410075" y="22526625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117</xdr:row>
      <xdr:rowOff>19050</xdr:rowOff>
    </xdr:from>
    <xdr:to>
      <xdr:col>0</xdr:col>
      <xdr:colOff>581025</xdr:colOff>
      <xdr:row>117</xdr:row>
      <xdr:rowOff>133350</xdr:rowOff>
    </xdr:to>
    <xdr:sp>
      <xdr:nvSpPr>
        <xdr:cNvPr id="45" name="AutoShape 56"/>
        <xdr:cNvSpPr>
          <a:spLocks/>
        </xdr:cNvSpPr>
      </xdr:nvSpPr>
      <xdr:spPr>
        <a:xfrm>
          <a:off x="219075" y="22850475"/>
          <a:ext cx="3714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117</xdr:row>
      <xdr:rowOff>38100</xdr:rowOff>
    </xdr:from>
    <xdr:to>
      <xdr:col>1</xdr:col>
      <xdr:colOff>514350</xdr:colOff>
      <xdr:row>117</xdr:row>
      <xdr:rowOff>152400</xdr:rowOff>
    </xdr:to>
    <xdr:sp>
      <xdr:nvSpPr>
        <xdr:cNvPr id="46" name="AutoShape 57"/>
        <xdr:cNvSpPr>
          <a:spLocks/>
        </xdr:cNvSpPr>
      </xdr:nvSpPr>
      <xdr:spPr>
        <a:xfrm>
          <a:off x="847725" y="22869525"/>
          <a:ext cx="3714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123825</xdr:colOff>
      <xdr:row>117</xdr:row>
      <xdr:rowOff>38100</xdr:rowOff>
    </xdr:from>
    <xdr:to>
      <xdr:col>2</xdr:col>
      <xdr:colOff>485775</xdr:colOff>
      <xdr:row>117</xdr:row>
      <xdr:rowOff>152400</xdr:rowOff>
    </xdr:to>
    <xdr:sp>
      <xdr:nvSpPr>
        <xdr:cNvPr id="47" name="AutoShape 58"/>
        <xdr:cNvSpPr>
          <a:spLocks/>
        </xdr:cNvSpPr>
      </xdr:nvSpPr>
      <xdr:spPr>
        <a:xfrm>
          <a:off x="1533525" y="22869525"/>
          <a:ext cx="3714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117</xdr:row>
      <xdr:rowOff>38100</xdr:rowOff>
    </xdr:from>
    <xdr:to>
      <xdr:col>3</xdr:col>
      <xdr:colOff>514350</xdr:colOff>
      <xdr:row>117</xdr:row>
      <xdr:rowOff>152400</xdr:rowOff>
    </xdr:to>
    <xdr:sp>
      <xdr:nvSpPr>
        <xdr:cNvPr id="48" name="AutoShape 59"/>
        <xdr:cNvSpPr>
          <a:spLocks/>
        </xdr:cNvSpPr>
      </xdr:nvSpPr>
      <xdr:spPr>
        <a:xfrm>
          <a:off x="2257425" y="22869525"/>
          <a:ext cx="3714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171450</xdr:colOff>
      <xdr:row>117</xdr:row>
      <xdr:rowOff>47625</xdr:rowOff>
    </xdr:from>
    <xdr:to>
      <xdr:col>4</xdr:col>
      <xdr:colOff>542925</xdr:colOff>
      <xdr:row>117</xdr:row>
      <xdr:rowOff>161925</xdr:rowOff>
    </xdr:to>
    <xdr:sp>
      <xdr:nvSpPr>
        <xdr:cNvPr id="49" name="AutoShape 60"/>
        <xdr:cNvSpPr>
          <a:spLocks/>
        </xdr:cNvSpPr>
      </xdr:nvSpPr>
      <xdr:spPr>
        <a:xfrm>
          <a:off x="2990850" y="22879050"/>
          <a:ext cx="3714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118</xdr:row>
      <xdr:rowOff>85725</xdr:rowOff>
    </xdr:from>
    <xdr:to>
      <xdr:col>3</xdr:col>
      <xdr:colOff>676275</xdr:colOff>
      <xdr:row>118</xdr:row>
      <xdr:rowOff>200025</xdr:rowOff>
    </xdr:to>
    <xdr:sp>
      <xdr:nvSpPr>
        <xdr:cNvPr id="50" name="AutoShape 61"/>
        <xdr:cNvSpPr>
          <a:spLocks/>
        </xdr:cNvSpPr>
      </xdr:nvSpPr>
      <xdr:spPr>
        <a:xfrm>
          <a:off x="2371725" y="23031450"/>
          <a:ext cx="409575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200025</xdr:colOff>
      <xdr:row>119</xdr:row>
      <xdr:rowOff>28575</xdr:rowOff>
    </xdr:from>
    <xdr:to>
      <xdr:col>0</xdr:col>
      <xdr:colOff>561975</xdr:colOff>
      <xdr:row>119</xdr:row>
      <xdr:rowOff>123825</xdr:rowOff>
    </xdr:to>
    <xdr:sp>
      <xdr:nvSpPr>
        <xdr:cNvPr id="51" name="AutoShape 62"/>
        <xdr:cNvSpPr>
          <a:spLocks/>
        </xdr:cNvSpPr>
      </xdr:nvSpPr>
      <xdr:spPr>
        <a:xfrm>
          <a:off x="200025" y="23060025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171450</xdr:colOff>
      <xdr:row>119</xdr:row>
      <xdr:rowOff>28575</xdr:rowOff>
    </xdr:from>
    <xdr:to>
      <xdr:col>1</xdr:col>
      <xdr:colOff>542925</xdr:colOff>
      <xdr:row>119</xdr:row>
      <xdr:rowOff>123825</xdr:rowOff>
    </xdr:to>
    <xdr:sp>
      <xdr:nvSpPr>
        <xdr:cNvPr id="52" name="AutoShape 63"/>
        <xdr:cNvSpPr>
          <a:spLocks/>
        </xdr:cNvSpPr>
      </xdr:nvSpPr>
      <xdr:spPr>
        <a:xfrm>
          <a:off x="876300" y="23060025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171450</xdr:colOff>
      <xdr:row>119</xdr:row>
      <xdr:rowOff>28575</xdr:rowOff>
    </xdr:from>
    <xdr:to>
      <xdr:col>2</xdr:col>
      <xdr:colOff>542925</xdr:colOff>
      <xdr:row>119</xdr:row>
      <xdr:rowOff>123825</xdr:rowOff>
    </xdr:to>
    <xdr:sp>
      <xdr:nvSpPr>
        <xdr:cNvPr id="53" name="AutoShape 64"/>
        <xdr:cNvSpPr>
          <a:spLocks/>
        </xdr:cNvSpPr>
      </xdr:nvSpPr>
      <xdr:spPr>
        <a:xfrm>
          <a:off x="1581150" y="23060025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119</xdr:row>
      <xdr:rowOff>47625</xdr:rowOff>
    </xdr:from>
    <xdr:to>
      <xdr:col>3</xdr:col>
      <xdr:colOff>514350</xdr:colOff>
      <xdr:row>119</xdr:row>
      <xdr:rowOff>142875</xdr:rowOff>
    </xdr:to>
    <xdr:sp>
      <xdr:nvSpPr>
        <xdr:cNvPr id="54" name="AutoShape 65"/>
        <xdr:cNvSpPr>
          <a:spLocks/>
        </xdr:cNvSpPr>
      </xdr:nvSpPr>
      <xdr:spPr>
        <a:xfrm>
          <a:off x="2257425" y="23079075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119</xdr:row>
      <xdr:rowOff>28575</xdr:rowOff>
    </xdr:from>
    <xdr:to>
      <xdr:col>4</xdr:col>
      <xdr:colOff>514350</xdr:colOff>
      <xdr:row>119</xdr:row>
      <xdr:rowOff>123825</xdr:rowOff>
    </xdr:to>
    <xdr:sp>
      <xdr:nvSpPr>
        <xdr:cNvPr id="55" name="AutoShape 66"/>
        <xdr:cNvSpPr>
          <a:spLocks/>
        </xdr:cNvSpPr>
      </xdr:nvSpPr>
      <xdr:spPr>
        <a:xfrm>
          <a:off x="2962275" y="23060025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119</xdr:row>
      <xdr:rowOff>38100</xdr:rowOff>
    </xdr:from>
    <xdr:to>
      <xdr:col>5</xdr:col>
      <xdr:colOff>542925</xdr:colOff>
      <xdr:row>119</xdr:row>
      <xdr:rowOff>133350</xdr:rowOff>
    </xdr:to>
    <xdr:sp>
      <xdr:nvSpPr>
        <xdr:cNvPr id="56" name="AutoShape 67"/>
        <xdr:cNvSpPr>
          <a:spLocks/>
        </xdr:cNvSpPr>
      </xdr:nvSpPr>
      <xdr:spPr>
        <a:xfrm>
          <a:off x="3695700" y="23069550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129</xdr:row>
      <xdr:rowOff>66675</xdr:rowOff>
    </xdr:from>
    <xdr:to>
      <xdr:col>6</xdr:col>
      <xdr:colOff>552450</xdr:colOff>
      <xdr:row>129</xdr:row>
      <xdr:rowOff>171450</xdr:rowOff>
    </xdr:to>
    <xdr:sp>
      <xdr:nvSpPr>
        <xdr:cNvPr id="57" name="AutoShape 68"/>
        <xdr:cNvSpPr>
          <a:spLocks/>
        </xdr:cNvSpPr>
      </xdr:nvSpPr>
      <xdr:spPr>
        <a:xfrm>
          <a:off x="4410075" y="2512695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124</xdr:row>
      <xdr:rowOff>66675</xdr:rowOff>
    </xdr:from>
    <xdr:to>
      <xdr:col>6</xdr:col>
      <xdr:colOff>552450</xdr:colOff>
      <xdr:row>124</xdr:row>
      <xdr:rowOff>171450</xdr:rowOff>
    </xdr:to>
    <xdr:sp>
      <xdr:nvSpPr>
        <xdr:cNvPr id="58" name="AutoShape 69"/>
        <xdr:cNvSpPr>
          <a:spLocks/>
        </xdr:cNvSpPr>
      </xdr:nvSpPr>
      <xdr:spPr>
        <a:xfrm>
          <a:off x="4410075" y="24107775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135</xdr:row>
      <xdr:rowOff>66675</xdr:rowOff>
    </xdr:from>
    <xdr:to>
      <xdr:col>6</xdr:col>
      <xdr:colOff>552450</xdr:colOff>
      <xdr:row>135</xdr:row>
      <xdr:rowOff>171450</xdr:rowOff>
    </xdr:to>
    <xdr:sp>
      <xdr:nvSpPr>
        <xdr:cNvPr id="59" name="AutoShape 70"/>
        <xdr:cNvSpPr>
          <a:spLocks/>
        </xdr:cNvSpPr>
      </xdr:nvSpPr>
      <xdr:spPr>
        <a:xfrm>
          <a:off x="4410075" y="2634615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137</xdr:row>
      <xdr:rowOff>38100</xdr:rowOff>
    </xdr:from>
    <xdr:to>
      <xdr:col>0</xdr:col>
      <xdr:colOff>542925</xdr:colOff>
      <xdr:row>137</xdr:row>
      <xdr:rowOff>152400</xdr:rowOff>
    </xdr:to>
    <xdr:sp>
      <xdr:nvSpPr>
        <xdr:cNvPr id="60" name="AutoShape 73"/>
        <xdr:cNvSpPr>
          <a:spLocks/>
        </xdr:cNvSpPr>
      </xdr:nvSpPr>
      <xdr:spPr>
        <a:xfrm>
          <a:off x="171450" y="26689050"/>
          <a:ext cx="3714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137</xdr:row>
      <xdr:rowOff>19050</xdr:rowOff>
    </xdr:from>
    <xdr:to>
      <xdr:col>1</xdr:col>
      <xdr:colOff>514350</xdr:colOff>
      <xdr:row>137</xdr:row>
      <xdr:rowOff>133350</xdr:rowOff>
    </xdr:to>
    <xdr:sp>
      <xdr:nvSpPr>
        <xdr:cNvPr id="61" name="AutoShape 74"/>
        <xdr:cNvSpPr>
          <a:spLocks/>
        </xdr:cNvSpPr>
      </xdr:nvSpPr>
      <xdr:spPr>
        <a:xfrm>
          <a:off x="847725" y="26670000"/>
          <a:ext cx="3714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137</xdr:row>
      <xdr:rowOff>38100</xdr:rowOff>
    </xdr:from>
    <xdr:to>
      <xdr:col>2</xdr:col>
      <xdr:colOff>514350</xdr:colOff>
      <xdr:row>137</xdr:row>
      <xdr:rowOff>152400</xdr:rowOff>
    </xdr:to>
    <xdr:sp>
      <xdr:nvSpPr>
        <xdr:cNvPr id="62" name="AutoShape 75"/>
        <xdr:cNvSpPr>
          <a:spLocks/>
        </xdr:cNvSpPr>
      </xdr:nvSpPr>
      <xdr:spPr>
        <a:xfrm>
          <a:off x="1552575" y="26689050"/>
          <a:ext cx="3714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</xdr:colOff>
      <xdr:row>137</xdr:row>
      <xdr:rowOff>38100</xdr:rowOff>
    </xdr:from>
    <xdr:to>
      <xdr:col>3</xdr:col>
      <xdr:colOff>476250</xdr:colOff>
      <xdr:row>137</xdr:row>
      <xdr:rowOff>152400</xdr:rowOff>
    </xdr:to>
    <xdr:sp>
      <xdr:nvSpPr>
        <xdr:cNvPr id="63" name="AutoShape 76"/>
        <xdr:cNvSpPr>
          <a:spLocks/>
        </xdr:cNvSpPr>
      </xdr:nvSpPr>
      <xdr:spPr>
        <a:xfrm>
          <a:off x="2219325" y="26689050"/>
          <a:ext cx="3714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123825</xdr:colOff>
      <xdr:row>137</xdr:row>
      <xdr:rowOff>47625</xdr:rowOff>
    </xdr:from>
    <xdr:to>
      <xdr:col>4</xdr:col>
      <xdr:colOff>485775</xdr:colOff>
      <xdr:row>137</xdr:row>
      <xdr:rowOff>161925</xdr:rowOff>
    </xdr:to>
    <xdr:sp>
      <xdr:nvSpPr>
        <xdr:cNvPr id="64" name="AutoShape 77"/>
        <xdr:cNvSpPr>
          <a:spLocks/>
        </xdr:cNvSpPr>
      </xdr:nvSpPr>
      <xdr:spPr>
        <a:xfrm>
          <a:off x="2943225" y="26698575"/>
          <a:ext cx="3714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95250</xdr:colOff>
      <xdr:row>137</xdr:row>
      <xdr:rowOff>47625</xdr:rowOff>
    </xdr:from>
    <xdr:to>
      <xdr:col>5</xdr:col>
      <xdr:colOff>466725</xdr:colOff>
      <xdr:row>137</xdr:row>
      <xdr:rowOff>161925</xdr:rowOff>
    </xdr:to>
    <xdr:sp>
      <xdr:nvSpPr>
        <xdr:cNvPr id="65" name="AutoShape 78"/>
        <xdr:cNvSpPr>
          <a:spLocks/>
        </xdr:cNvSpPr>
      </xdr:nvSpPr>
      <xdr:spPr>
        <a:xfrm>
          <a:off x="3619500" y="26698575"/>
          <a:ext cx="3714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247650</xdr:colOff>
      <xdr:row>138</xdr:row>
      <xdr:rowOff>76200</xdr:rowOff>
    </xdr:from>
    <xdr:to>
      <xdr:col>3</xdr:col>
      <xdr:colOff>609600</xdr:colOff>
      <xdr:row>138</xdr:row>
      <xdr:rowOff>190500</xdr:rowOff>
    </xdr:to>
    <xdr:sp>
      <xdr:nvSpPr>
        <xdr:cNvPr id="66" name="AutoShape 79"/>
        <xdr:cNvSpPr>
          <a:spLocks/>
        </xdr:cNvSpPr>
      </xdr:nvSpPr>
      <xdr:spPr>
        <a:xfrm>
          <a:off x="2362200" y="26850975"/>
          <a:ext cx="361950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139</xdr:row>
      <xdr:rowOff>28575</xdr:rowOff>
    </xdr:from>
    <xdr:to>
      <xdr:col>0</xdr:col>
      <xdr:colOff>552450</xdr:colOff>
      <xdr:row>139</xdr:row>
      <xdr:rowOff>123825</xdr:rowOff>
    </xdr:to>
    <xdr:sp>
      <xdr:nvSpPr>
        <xdr:cNvPr id="67" name="AutoShape 80"/>
        <xdr:cNvSpPr>
          <a:spLocks/>
        </xdr:cNvSpPr>
      </xdr:nvSpPr>
      <xdr:spPr>
        <a:xfrm>
          <a:off x="180975" y="26879550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</xdr:colOff>
      <xdr:row>139</xdr:row>
      <xdr:rowOff>38100</xdr:rowOff>
    </xdr:from>
    <xdr:to>
      <xdr:col>1</xdr:col>
      <xdr:colOff>523875</xdr:colOff>
      <xdr:row>139</xdr:row>
      <xdr:rowOff>133350</xdr:rowOff>
    </xdr:to>
    <xdr:sp>
      <xdr:nvSpPr>
        <xdr:cNvPr id="68" name="AutoShape 81"/>
        <xdr:cNvSpPr>
          <a:spLocks/>
        </xdr:cNvSpPr>
      </xdr:nvSpPr>
      <xdr:spPr>
        <a:xfrm>
          <a:off x="857250" y="26889075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152400</xdr:colOff>
      <xdr:row>139</xdr:row>
      <xdr:rowOff>38100</xdr:rowOff>
    </xdr:from>
    <xdr:to>
      <xdr:col>2</xdr:col>
      <xdr:colOff>523875</xdr:colOff>
      <xdr:row>139</xdr:row>
      <xdr:rowOff>133350</xdr:rowOff>
    </xdr:to>
    <xdr:sp>
      <xdr:nvSpPr>
        <xdr:cNvPr id="69" name="AutoShape 83"/>
        <xdr:cNvSpPr>
          <a:spLocks/>
        </xdr:cNvSpPr>
      </xdr:nvSpPr>
      <xdr:spPr>
        <a:xfrm>
          <a:off x="1562100" y="26889075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</xdr:colOff>
      <xdr:row>139</xdr:row>
      <xdr:rowOff>38100</xdr:rowOff>
    </xdr:from>
    <xdr:to>
      <xdr:col>3</xdr:col>
      <xdr:colOff>476250</xdr:colOff>
      <xdr:row>139</xdr:row>
      <xdr:rowOff>142875</xdr:rowOff>
    </xdr:to>
    <xdr:sp>
      <xdr:nvSpPr>
        <xdr:cNvPr id="70" name="AutoShape 88"/>
        <xdr:cNvSpPr>
          <a:spLocks/>
        </xdr:cNvSpPr>
      </xdr:nvSpPr>
      <xdr:spPr>
        <a:xfrm>
          <a:off x="2219325" y="26889075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139</xdr:row>
      <xdr:rowOff>38100</xdr:rowOff>
    </xdr:from>
    <xdr:to>
      <xdr:col>4</xdr:col>
      <xdr:colOff>514350</xdr:colOff>
      <xdr:row>139</xdr:row>
      <xdr:rowOff>133350</xdr:rowOff>
    </xdr:to>
    <xdr:sp>
      <xdr:nvSpPr>
        <xdr:cNvPr id="71" name="AutoShape 89"/>
        <xdr:cNvSpPr>
          <a:spLocks/>
        </xdr:cNvSpPr>
      </xdr:nvSpPr>
      <xdr:spPr>
        <a:xfrm>
          <a:off x="2962275" y="26889075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139</xdr:row>
      <xdr:rowOff>19050</xdr:rowOff>
    </xdr:from>
    <xdr:to>
      <xdr:col>5</xdr:col>
      <xdr:colOff>542925</xdr:colOff>
      <xdr:row>139</xdr:row>
      <xdr:rowOff>104775</xdr:rowOff>
    </xdr:to>
    <xdr:sp>
      <xdr:nvSpPr>
        <xdr:cNvPr id="72" name="AutoShape 90"/>
        <xdr:cNvSpPr>
          <a:spLocks/>
        </xdr:cNvSpPr>
      </xdr:nvSpPr>
      <xdr:spPr>
        <a:xfrm>
          <a:off x="3695700" y="26870025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139</xdr:row>
      <xdr:rowOff>28575</xdr:rowOff>
    </xdr:from>
    <xdr:to>
      <xdr:col>6</xdr:col>
      <xdr:colOff>476250</xdr:colOff>
      <xdr:row>139</xdr:row>
      <xdr:rowOff>123825</xdr:rowOff>
    </xdr:to>
    <xdr:sp>
      <xdr:nvSpPr>
        <xdr:cNvPr id="73" name="AutoShape 91"/>
        <xdr:cNvSpPr>
          <a:spLocks/>
        </xdr:cNvSpPr>
      </xdr:nvSpPr>
      <xdr:spPr>
        <a:xfrm>
          <a:off x="4333875" y="26879550"/>
          <a:ext cx="3714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146</xdr:row>
      <xdr:rowOff>66675</xdr:rowOff>
    </xdr:from>
    <xdr:to>
      <xdr:col>6</xdr:col>
      <xdr:colOff>552450</xdr:colOff>
      <xdr:row>146</xdr:row>
      <xdr:rowOff>171450</xdr:rowOff>
    </xdr:to>
    <xdr:sp>
      <xdr:nvSpPr>
        <xdr:cNvPr id="74" name="AutoShape 93"/>
        <xdr:cNvSpPr>
          <a:spLocks/>
        </xdr:cNvSpPr>
      </xdr:nvSpPr>
      <xdr:spPr>
        <a:xfrm>
          <a:off x="4410075" y="2828925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152</xdr:row>
      <xdr:rowOff>66675</xdr:rowOff>
    </xdr:from>
    <xdr:to>
      <xdr:col>6</xdr:col>
      <xdr:colOff>552450</xdr:colOff>
      <xdr:row>152</xdr:row>
      <xdr:rowOff>171450</xdr:rowOff>
    </xdr:to>
    <xdr:sp>
      <xdr:nvSpPr>
        <xdr:cNvPr id="75" name="AutoShape 94"/>
        <xdr:cNvSpPr>
          <a:spLocks/>
        </xdr:cNvSpPr>
      </xdr:nvSpPr>
      <xdr:spPr>
        <a:xfrm>
          <a:off x="4410075" y="2950845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158</xdr:row>
      <xdr:rowOff>66675</xdr:rowOff>
    </xdr:from>
    <xdr:to>
      <xdr:col>6</xdr:col>
      <xdr:colOff>552450</xdr:colOff>
      <xdr:row>158</xdr:row>
      <xdr:rowOff>171450</xdr:rowOff>
    </xdr:to>
    <xdr:sp>
      <xdr:nvSpPr>
        <xdr:cNvPr id="76" name="AutoShape 95"/>
        <xdr:cNvSpPr>
          <a:spLocks/>
        </xdr:cNvSpPr>
      </xdr:nvSpPr>
      <xdr:spPr>
        <a:xfrm>
          <a:off x="4410075" y="3072765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160</xdr:row>
      <xdr:rowOff>19050</xdr:rowOff>
    </xdr:from>
    <xdr:to>
      <xdr:col>0</xdr:col>
      <xdr:colOff>552450</xdr:colOff>
      <xdr:row>160</xdr:row>
      <xdr:rowOff>133350</xdr:rowOff>
    </xdr:to>
    <xdr:sp>
      <xdr:nvSpPr>
        <xdr:cNvPr id="77" name="AutoShape 97"/>
        <xdr:cNvSpPr>
          <a:spLocks/>
        </xdr:cNvSpPr>
      </xdr:nvSpPr>
      <xdr:spPr>
        <a:xfrm>
          <a:off x="219075" y="31051500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160</xdr:row>
      <xdr:rowOff>38100</xdr:rowOff>
    </xdr:from>
    <xdr:to>
      <xdr:col>1</xdr:col>
      <xdr:colOff>476250</xdr:colOff>
      <xdr:row>160</xdr:row>
      <xdr:rowOff>152400</xdr:rowOff>
    </xdr:to>
    <xdr:sp>
      <xdr:nvSpPr>
        <xdr:cNvPr id="78" name="AutoShape 98"/>
        <xdr:cNvSpPr>
          <a:spLocks/>
        </xdr:cNvSpPr>
      </xdr:nvSpPr>
      <xdr:spPr>
        <a:xfrm>
          <a:off x="847725" y="31070550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160</xdr:row>
      <xdr:rowOff>47625</xdr:rowOff>
    </xdr:from>
    <xdr:to>
      <xdr:col>2</xdr:col>
      <xdr:colOff>476250</xdr:colOff>
      <xdr:row>160</xdr:row>
      <xdr:rowOff>161925</xdr:rowOff>
    </xdr:to>
    <xdr:sp>
      <xdr:nvSpPr>
        <xdr:cNvPr id="79" name="AutoShape 99"/>
        <xdr:cNvSpPr>
          <a:spLocks/>
        </xdr:cNvSpPr>
      </xdr:nvSpPr>
      <xdr:spPr>
        <a:xfrm>
          <a:off x="1552575" y="31080075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160</xdr:row>
      <xdr:rowOff>38100</xdr:rowOff>
    </xdr:from>
    <xdr:to>
      <xdr:col>3</xdr:col>
      <xdr:colOff>457200</xdr:colOff>
      <xdr:row>160</xdr:row>
      <xdr:rowOff>152400</xdr:rowOff>
    </xdr:to>
    <xdr:sp>
      <xdr:nvSpPr>
        <xdr:cNvPr id="80" name="AutoShape 100"/>
        <xdr:cNvSpPr>
          <a:spLocks/>
        </xdr:cNvSpPr>
      </xdr:nvSpPr>
      <xdr:spPr>
        <a:xfrm>
          <a:off x="2238375" y="31070550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152400</xdr:colOff>
      <xdr:row>160</xdr:row>
      <xdr:rowOff>38100</xdr:rowOff>
    </xdr:from>
    <xdr:to>
      <xdr:col>4</xdr:col>
      <xdr:colOff>485775</xdr:colOff>
      <xdr:row>160</xdr:row>
      <xdr:rowOff>152400</xdr:rowOff>
    </xdr:to>
    <xdr:sp>
      <xdr:nvSpPr>
        <xdr:cNvPr id="81" name="AutoShape 101"/>
        <xdr:cNvSpPr>
          <a:spLocks/>
        </xdr:cNvSpPr>
      </xdr:nvSpPr>
      <xdr:spPr>
        <a:xfrm>
          <a:off x="2971800" y="31070550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104775</xdr:colOff>
      <xdr:row>160</xdr:row>
      <xdr:rowOff>47625</xdr:rowOff>
    </xdr:from>
    <xdr:to>
      <xdr:col>5</xdr:col>
      <xdr:colOff>447675</xdr:colOff>
      <xdr:row>160</xdr:row>
      <xdr:rowOff>161925</xdr:rowOff>
    </xdr:to>
    <xdr:sp>
      <xdr:nvSpPr>
        <xdr:cNvPr id="82" name="AutoShape 102"/>
        <xdr:cNvSpPr>
          <a:spLocks/>
        </xdr:cNvSpPr>
      </xdr:nvSpPr>
      <xdr:spPr>
        <a:xfrm>
          <a:off x="3629025" y="31080075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95250</xdr:colOff>
      <xdr:row>160</xdr:row>
      <xdr:rowOff>38100</xdr:rowOff>
    </xdr:from>
    <xdr:to>
      <xdr:col>6</xdr:col>
      <xdr:colOff>438150</xdr:colOff>
      <xdr:row>160</xdr:row>
      <xdr:rowOff>152400</xdr:rowOff>
    </xdr:to>
    <xdr:sp>
      <xdr:nvSpPr>
        <xdr:cNvPr id="83" name="AutoShape 103"/>
        <xdr:cNvSpPr>
          <a:spLocks/>
        </xdr:cNvSpPr>
      </xdr:nvSpPr>
      <xdr:spPr>
        <a:xfrm>
          <a:off x="4324350" y="31070550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295275</xdr:colOff>
      <xdr:row>161</xdr:row>
      <xdr:rowOff>85725</xdr:rowOff>
    </xdr:from>
    <xdr:to>
      <xdr:col>3</xdr:col>
      <xdr:colOff>647700</xdr:colOff>
      <xdr:row>161</xdr:row>
      <xdr:rowOff>209550</xdr:rowOff>
    </xdr:to>
    <xdr:sp>
      <xdr:nvSpPr>
        <xdr:cNvPr id="84" name="AutoShape 104"/>
        <xdr:cNvSpPr>
          <a:spLocks/>
        </xdr:cNvSpPr>
      </xdr:nvSpPr>
      <xdr:spPr>
        <a:xfrm>
          <a:off x="2409825" y="31232475"/>
          <a:ext cx="361950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162</xdr:row>
      <xdr:rowOff>19050</xdr:rowOff>
    </xdr:from>
    <xdr:to>
      <xdr:col>0</xdr:col>
      <xdr:colOff>552450</xdr:colOff>
      <xdr:row>162</xdr:row>
      <xdr:rowOff>104775</xdr:rowOff>
    </xdr:to>
    <xdr:sp>
      <xdr:nvSpPr>
        <xdr:cNvPr id="85" name="AutoShape 105"/>
        <xdr:cNvSpPr>
          <a:spLocks/>
        </xdr:cNvSpPr>
      </xdr:nvSpPr>
      <xdr:spPr>
        <a:xfrm>
          <a:off x="219075" y="31251525"/>
          <a:ext cx="3333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171450</xdr:colOff>
      <xdr:row>162</xdr:row>
      <xdr:rowOff>28575</xdr:rowOff>
    </xdr:from>
    <xdr:to>
      <xdr:col>1</xdr:col>
      <xdr:colOff>504825</xdr:colOff>
      <xdr:row>162</xdr:row>
      <xdr:rowOff>123825</xdr:rowOff>
    </xdr:to>
    <xdr:sp>
      <xdr:nvSpPr>
        <xdr:cNvPr id="86" name="AutoShape 106"/>
        <xdr:cNvSpPr>
          <a:spLocks/>
        </xdr:cNvSpPr>
      </xdr:nvSpPr>
      <xdr:spPr>
        <a:xfrm>
          <a:off x="876300" y="31261050"/>
          <a:ext cx="3333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171450</xdr:colOff>
      <xdr:row>162</xdr:row>
      <xdr:rowOff>28575</xdr:rowOff>
    </xdr:from>
    <xdr:to>
      <xdr:col>2</xdr:col>
      <xdr:colOff>504825</xdr:colOff>
      <xdr:row>162</xdr:row>
      <xdr:rowOff>123825</xdr:rowOff>
    </xdr:to>
    <xdr:sp>
      <xdr:nvSpPr>
        <xdr:cNvPr id="87" name="AutoShape 107"/>
        <xdr:cNvSpPr>
          <a:spLocks/>
        </xdr:cNvSpPr>
      </xdr:nvSpPr>
      <xdr:spPr>
        <a:xfrm>
          <a:off x="1581150" y="31261050"/>
          <a:ext cx="3333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142875</xdr:colOff>
      <xdr:row>162</xdr:row>
      <xdr:rowOff>28575</xdr:rowOff>
    </xdr:from>
    <xdr:to>
      <xdr:col>3</xdr:col>
      <xdr:colOff>476250</xdr:colOff>
      <xdr:row>162</xdr:row>
      <xdr:rowOff>123825</xdr:rowOff>
    </xdr:to>
    <xdr:sp>
      <xdr:nvSpPr>
        <xdr:cNvPr id="88" name="AutoShape 108"/>
        <xdr:cNvSpPr>
          <a:spLocks/>
        </xdr:cNvSpPr>
      </xdr:nvSpPr>
      <xdr:spPr>
        <a:xfrm>
          <a:off x="2257425" y="31261050"/>
          <a:ext cx="3333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219075</xdr:colOff>
      <xdr:row>162</xdr:row>
      <xdr:rowOff>28575</xdr:rowOff>
    </xdr:from>
    <xdr:to>
      <xdr:col>4</xdr:col>
      <xdr:colOff>552450</xdr:colOff>
      <xdr:row>162</xdr:row>
      <xdr:rowOff>123825</xdr:rowOff>
    </xdr:to>
    <xdr:sp>
      <xdr:nvSpPr>
        <xdr:cNvPr id="89" name="AutoShape 109"/>
        <xdr:cNvSpPr>
          <a:spLocks/>
        </xdr:cNvSpPr>
      </xdr:nvSpPr>
      <xdr:spPr>
        <a:xfrm>
          <a:off x="3038475" y="31261050"/>
          <a:ext cx="3333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142875</xdr:colOff>
      <xdr:row>162</xdr:row>
      <xdr:rowOff>38100</xdr:rowOff>
    </xdr:from>
    <xdr:to>
      <xdr:col>5</xdr:col>
      <xdr:colOff>476250</xdr:colOff>
      <xdr:row>162</xdr:row>
      <xdr:rowOff>133350</xdr:rowOff>
    </xdr:to>
    <xdr:sp>
      <xdr:nvSpPr>
        <xdr:cNvPr id="90" name="AutoShape 110"/>
        <xdr:cNvSpPr>
          <a:spLocks/>
        </xdr:cNvSpPr>
      </xdr:nvSpPr>
      <xdr:spPr>
        <a:xfrm>
          <a:off x="3667125" y="31270575"/>
          <a:ext cx="3333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171450</xdr:colOff>
      <xdr:row>162</xdr:row>
      <xdr:rowOff>28575</xdr:rowOff>
    </xdr:from>
    <xdr:to>
      <xdr:col>6</xdr:col>
      <xdr:colOff>504825</xdr:colOff>
      <xdr:row>162</xdr:row>
      <xdr:rowOff>123825</xdr:rowOff>
    </xdr:to>
    <xdr:sp>
      <xdr:nvSpPr>
        <xdr:cNvPr id="91" name="AutoShape 111"/>
        <xdr:cNvSpPr>
          <a:spLocks/>
        </xdr:cNvSpPr>
      </xdr:nvSpPr>
      <xdr:spPr>
        <a:xfrm>
          <a:off x="4400550" y="31261050"/>
          <a:ext cx="3333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152400</xdr:colOff>
      <xdr:row>162</xdr:row>
      <xdr:rowOff>38100</xdr:rowOff>
    </xdr:from>
    <xdr:to>
      <xdr:col>7</xdr:col>
      <xdr:colOff>485775</xdr:colOff>
      <xdr:row>162</xdr:row>
      <xdr:rowOff>133350</xdr:rowOff>
    </xdr:to>
    <xdr:sp>
      <xdr:nvSpPr>
        <xdr:cNvPr id="92" name="AutoShape 112"/>
        <xdr:cNvSpPr>
          <a:spLocks/>
        </xdr:cNvSpPr>
      </xdr:nvSpPr>
      <xdr:spPr>
        <a:xfrm>
          <a:off x="5086350" y="31270575"/>
          <a:ext cx="333375" cy="95250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167</xdr:row>
      <xdr:rowOff>66675</xdr:rowOff>
    </xdr:from>
    <xdr:to>
      <xdr:col>6</xdr:col>
      <xdr:colOff>552450</xdr:colOff>
      <xdr:row>167</xdr:row>
      <xdr:rowOff>171450</xdr:rowOff>
    </xdr:to>
    <xdr:sp>
      <xdr:nvSpPr>
        <xdr:cNvPr id="93" name="AutoShape 113"/>
        <xdr:cNvSpPr>
          <a:spLocks/>
        </xdr:cNvSpPr>
      </xdr:nvSpPr>
      <xdr:spPr>
        <a:xfrm>
          <a:off x="4410075" y="3227070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174</xdr:row>
      <xdr:rowOff>66675</xdr:rowOff>
    </xdr:from>
    <xdr:to>
      <xdr:col>6</xdr:col>
      <xdr:colOff>552450</xdr:colOff>
      <xdr:row>174</xdr:row>
      <xdr:rowOff>171450</xdr:rowOff>
    </xdr:to>
    <xdr:sp>
      <xdr:nvSpPr>
        <xdr:cNvPr id="94" name="AutoShape 114"/>
        <xdr:cNvSpPr>
          <a:spLocks/>
        </xdr:cNvSpPr>
      </xdr:nvSpPr>
      <xdr:spPr>
        <a:xfrm>
          <a:off x="4410075" y="33689925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180975</xdr:colOff>
      <xdr:row>181</xdr:row>
      <xdr:rowOff>66675</xdr:rowOff>
    </xdr:from>
    <xdr:to>
      <xdr:col>6</xdr:col>
      <xdr:colOff>552450</xdr:colOff>
      <xdr:row>181</xdr:row>
      <xdr:rowOff>171450</xdr:rowOff>
    </xdr:to>
    <xdr:sp>
      <xdr:nvSpPr>
        <xdr:cNvPr id="95" name="AutoShape 115"/>
        <xdr:cNvSpPr>
          <a:spLocks/>
        </xdr:cNvSpPr>
      </xdr:nvSpPr>
      <xdr:spPr>
        <a:xfrm>
          <a:off x="4410075" y="35109150"/>
          <a:ext cx="371475" cy="1047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183</xdr:row>
      <xdr:rowOff>19050</xdr:rowOff>
    </xdr:from>
    <xdr:to>
      <xdr:col>0</xdr:col>
      <xdr:colOff>552450</xdr:colOff>
      <xdr:row>183</xdr:row>
      <xdr:rowOff>133350</xdr:rowOff>
    </xdr:to>
    <xdr:sp>
      <xdr:nvSpPr>
        <xdr:cNvPr id="96" name="AutoShape 118"/>
        <xdr:cNvSpPr>
          <a:spLocks/>
        </xdr:cNvSpPr>
      </xdr:nvSpPr>
      <xdr:spPr>
        <a:xfrm>
          <a:off x="219075" y="35433000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183</xdr:row>
      <xdr:rowOff>38100</xdr:rowOff>
    </xdr:from>
    <xdr:to>
      <xdr:col>1</xdr:col>
      <xdr:colOff>476250</xdr:colOff>
      <xdr:row>183</xdr:row>
      <xdr:rowOff>152400</xdr:rowOff>
    </xdr:to>
    <xdr:sp>
      <xdr:nvSpPr>
        <xdr:cNvPr id="97" name="AutoShape 119"/>
        <xdr:cNvSpPr>
          <a:spLocks/>
        </xdr:cNvSpPr>
      </xdr:nvSpPr>
      <xdr:spPr>
        <a:xfrm>
          <a:off x="847725" y="35452050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183</xdr:row>
      <xdr:rowOff>47625</xdr:rowOff>
    </xdr:from>
    <xdr:to>
      <xdr:col>2</xdr:col>
      <xdr:colOff>476250</xdr:colOff>
      <xdr:row>183</xdr:row>
      <xdr:rowOff>161925</xdr:rowOff>
    </xdr:to>
    <xdr:sp>
      <xdr:nvSpPr>
        <xdr:cNvPr id="98" name="AutoShape 120"/>
        <xdr:cNvSpPr>
          <a:spLocks/>
        </xdr:cNvSpPr>
      </xdr:nvSpPr>
      <xdr:spPr>
        <a:xfrm>
          <a:off x="1552575" y="35461575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183</xdr:row>
      <xdr:rowOff>38100</xdr:rowOff>
    </xdr:from>
    <xdr:to>
      <xdr:col>3</xdr:col>
      <xdr:colOff>457200</xdr:colOff>
      <xdr:row>183</xdr:row>
      <xdr:rowOff>152400</xdr:rowOff>
    </xdr:to>
    <xdr:sp>
      <xdr:nvSpPr>
        <xdr:cNvPr id="99" name="AutoShape 121"/>
        <xdr:cNvSpPr>
          <a:spLocks/>
        </xdr:cNvSpPr>
      </xdr:nvSpPr>
      <xdr:spPr>
        <a:xfrm>
          <a:off x="2238375" y="35452050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152400</xdr:colOff>
      <xdr:row>183</xdr:row>
      <xdr:rowOff>38100</xdr:rowOff>
    </xdr:from>
    <xdr:to>
      <xdr:col>4</xdr:col>
      <xdr:colOff>485775</xdr:colOff>
      <xdr:row>183</xdr:row>
      <xdr:rowOff>152400</xdr:rowOff>
    </xdr:to>
    <xdr:sp>
      <xdr:nvSpPr>
        <xdr:cNvPr id="100" name="AutoShape 122"/>
        <xdr:cNvSpPr>
          <a:spLocks/>
        </xdr:cNvSpPr>
      </xdr:nvSpPr>
      <xdr:spPr>
        <a:xfrm>
          <a:off x="2971800" y="35452050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104775</xdr:colOff>
      <xdr:row>183</xdr:row>
      <xdr:rowOff>47625</xdr:rowOff>
    </xdr:from>
    <xdr:to>
      <xdr:col>5</xdr:col>
      <xdr:colOff>447675</xdr:colOff>
      <xdr:row>183</xdr:row>
      <xdr:rowOff>161925</xdr:rowOff>
    </xdr:to>
    <xdr:sp>
      <xdr:nvSpPr>
        <xdr:cNvPr id="101" name="AutoShape 123"/>
        <xdr:cNvSpPr>
          <a:spLocks/>
        </xdr:cNvSpPr>
      </xdr:nvSpPr>
      <xdr:spPr>
        <a:xfrm>
          <a:off x="3629025" y="35461575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95250</xdr:colOff>
      <xdr:row>183</xdr:row>
      <xdr:rowOff>38100</xdr:rowOff>
    </xdr:from>
    <xdr:to>
      <xdr:col>6</xdr:col>
      <xdr:colOff>438150</xdr:colOff>
      <xdr:row>183</xdr:row>
      <xdr:rowOff>152400</xdr:rowOff>
    </xdr:to>
    <xdr:sp>
      <xdr:nvSpPr>
        <xdr:cNvPr id="102" name="AutoShape 124"/>
        <xdr:cNvSpPr>
          <a:spLocks/>
        </xdr:cNvSpPr>
      </xdr:nvSpPr>
      <xdr:spPr>
        <a:xfrm>
          <a:off x="4324350" y="35452050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247650</xdr:colOff>
      <xdr:row>184</xdr:row>
      <xdr:rowOff>85725</xdr:rowOff>
    </xdr:from>
    <xdr:to>
      <xdr:col>3</xdr:col>
      <xdr:colOff>609600</xdr:colOff>
      <xdr:row>184</xdr:row>
      <xdr:rowOff>209550</xdr:rowOff>
    </xdr:to>
    <xdr:sp>
      <xdr:nvSpPr>
        <xdr:cNvPr id="103" name="AutoShape 125"/>
        <xdr:cNvSpPr>
          <a:spLocks/>
        </xdr:cNvSpPr>
      </xdr:nvSpPr>
      <xdr:spPr>
        <a:xfrm>
          <a:off x="2362200" y="35623500"/>
          <a:ext cx="361950" cy="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171450</xdr:colOff>
      <xdr:row>183</xdr:row>
      <xdr:rowOff>19050</xdr:rowOff>
    </xdr:from>
    <xdr:to>
      <xdr:col>7</xdr:col>
      <xdr:colOff>504825</xdr:colOff>
      <xdr:row>183</xdr:row>
      <xdr:rowOff>133350</xdr:rowOff>
    </xdr:to>
    <xdr:sp>
      <xdr:nvSpPr>
        <xdr:cNvPr id="104" name="AutoShape 126"/>
        <xdr:cNvSpPr>
          <a:spLocks/>
        </xdr:cNvSpPr>
      </xdr:nvSpPr>
      <xdr:spPr>
        <a:xfrm>
          <a:off x="5105400" y="35433000"/>
          <a:ext cx="333375" cy="114300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57150</xdr:rowOff>
    </xdr:from>
    <xdr:to>
      <xdr:col>4</xdr:col>
      <xdr:colOff>504825</xdr:colOff>
      <xdr:row>7</xdr:row>
      <xdr:rowOff>180975</xdr:rowOff>
    </xdr:to>
    <xdr:sp>
      <xdr:nvSpPr>
        <xdr:cNvPr id="105" name="AutoShape 127"/>
        <xdr:cNvSpPr>
          <a:spLocks/>
        </xdr:cNvSpPr>
      </xdr:nvSpPr>
      <xdr:spPr>
        <a:xfrm>
          <a:off x="2990850" y="1657350"/>
          <a:ext cx="333375" cy="123825"/>
        </a:xfrm>
        <a:prstGeom prst="flowChartDecisi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66675</xdr:rowOff>
    </xdr:from>
    <xdr:to>
      <xdr:col>4</xdr:col>
      <xdr:colOff>219075</xdr:colOff>
      <xdr:row>6</xdr:row>
      <xdr:rowOff>190500</xdr:rowOff>
    </xdr:to>
    <xdr:sp>
      <xdr:nvSpPr>
        <xdr:cNvPr id="106" name="AutoShape 128"/>
        <xdr:cNvSpPr>
          <a:spLocks/>
        </xdr:cNvSpPr>
      </xdr:nvSpPr>
      <xdr:spPr>
        <a:xfrm>
          <a:off x="2714625" y="1457325"/>
          <a:ext cx="323850" cy="123825"/>
        </a:xfrm>
        <a:prstGeom prst="flowChartDecision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2"/>
  <sheetViews>
    <sheetView showGridLines="0" tabSelected="1"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1" spans="1:9" ht="18">
      <c r="A1" s="94"/>
      <c r="B1" s="94"/>
      <c r="C1" s="94"/>
      <c r="D1" s="94"/>
      <c r="E1" s="94"/>
      <c r="F1" s="94"/>
      <c r="G1" s="94"/>
      <c r="H1" s="94"/>
      <c r="I1" s="94"/>
    </row>
    <row r="2" spans="1:9" ht="20.25">
      <c r="A2" s="161" t="s">
        <v>9</v>
      </c>
      <c r="B2" s="161"/>
      <c r="C2" s="161"/>
      <c r="D2" s="161"/>
      <c r="E2" s="161"/>
      <c r="F2" s="161"/>
      <c r="G2" s="161"/>
      <c r="H2" s="161"/>
      <c r="I2" s="161"/>
    </row>
    <row r="3" spans="1:9" ht="18">
      <c r="A3" s="162" t="s">
        <v>10</v>
      </c>
      <c r="B3" s="162"/>
      <c r="C3" s="162"/>
      <c r="D3" s="162"/>
      <c r="E3" s="162"/>
      <c r="F3" s="162"/>
      <c r="G3" s="162"/>
      <c r="H3" s="162"/>
      <c r="I3" s="162"/>
    </row>
    <row r="4" spans="1:9" ht="18">
      <c r="A4" s="95"/>
      <c r="B4" s="95"/>
      <c r="C4" s="95"/>
      <c r="D4" s="95"/>
      <c r="E4" s="95"/>
      <c r="F4" s="95"/>
      <c r="G4" s="95"/>
      <c r="H4" s="95"/>
      <c r="I4" s="95"/>
    </row>
    <row r="5" spans="1:9" ht="18.75">
      <c r="A5" s="163" t="s">
        <v>414</v>
      </c>
      <c r="B5" s="163"/>
      <c r="C5" s="163"/>
      <c r="D5" s="163"/>
      <c r="E5" s="163"/>
      <c r="F5" s="163"/>
      <c r="G5" s="163"/>
      <c r="H5" s="163"/>
      <c r="I5" s="163"/>
    </row>
    <row r="7" spans="1:4" ht="18.75">
      <c r="A7" s="117"/>
      <c r="B7" s="160" t="s">
        <v>110</v>
      </c>
      <c r="C7" s="160"/>
      <c r="D7" s="160"/>
    </row>
    <row r="8" ht="18.75">
      <c r="A8" s="1" t="s">
        <v>117</v>
      </c>
    </row>
    <row r="9" ht="18.75">
      <c r="A9" s="1" t="s">
        <v>118</v>
      </c>
    </row>
    <row r="10" ht="18.75">
      <c r="A10" s="1" t="s">
        <v>542</v>
      </c>
    </row>
    <row r="11" ht="18.75">
      <c r="A11" s="1" t="s">
        <v>543</v>
      </c>
    </row>
    <row r="13" spans="2:5" ht="18.75">
      <c r="B13" s="73" t="s">
        <v>415</v>
      </c>
      <c r="C13" s="73"/>
      <c r="D13" s="73"/>
      <c r="E13" s="73"/>
    </row>
    <row r="15" spans="2:8" ht="18.75">
      <c r="B15" s="17" t="s">
        <v>497</v>
      </c>
      <c r="C15" s="17"/>
      <c r="D15" s="17"/>
      <c r="E15" s="17"/>
      <c r="F15" s="17"/>
      <c r="G15" s="17"/>
      <c r="H15" s="17"/>
    </row>
    <row r="17" ht="18.75">
      <c r="A17" s="1" t="s">
        <v>557</v>
      </c>
    </row>
    <row r="18" ht="18.75">
      <c r="B18" s="1" t="s">
        <v>190</v>
      </c>
    </row>
    <row r="19" ht="18.75">
      <c r="B19" s="1" t="s">
        <v>558</v>
      </c>
    </row>
    <row r="20" ht="18.75">
      <c r="B20" s="1" t="s">
        <v>191</v>
      </c>
    </row>
    <row r="21" ht="18.75">
      <c r="B21" s="1" t="s">
        <v>192</v>
      </c>
    </row>
    <row r="22" ht="18.75">
      <c r="B22" s="1" t="s">
        <v>559</v>
      </c>
    </row>
    <row r="23" ht="18.75">
      <c r="A23" s="1" t="s">
        <v>434</v>
      </c>
    </row>
    <row r="25" ht="18">
      <c r="H25" s="1" t="s">
        <v>208</v>
      </c>
    </row>
    <row r="28" spans="1:8" ht="18.75">
      <c r="A28" s="27" t="s">
        <v>193</v>
      </c>
      <c r="B28" s="27" t="s">
        <v>194</v>
      </c>
      <c r="C28" s="27"/>
      <c r="D28" s="27"/>
      <c r="E28" s="27"/>
      <c r="F28" s="27"/>
      <c r="G28" s="27"/>
      <c r="H28" s="27"/>
    </row>
    <row r="29" spans="1:8" ht="19.5">
      <c r="A29" s="27"/>
      <c r="B29" s="27" t="s">
        <v>554</v>
      </c>
      <c r="C29" s="27"/>
      <c r="D29" s="27"/>
      <c r="E29" s="27"/>
      <c r="F29" s="27"/>
      <c r="G29" s="27"/>
      <c r="H29" s="27"/>
    </row>
    <row r="30" spans="1:8" ht="18.75">
      <c r="A30" s="27"/>
      <c r="B30" s="27" t="s">
        <v>416</v>
      </c>
      <c r="C30" s="27"/>
      <c r="D30" s="27"/>
      <c r="E30" s="27"/>
      <c r="F30" s="27"/>
      <c r="G30" s="27"/>
      <c r="H30" s="27"/>
    </row>
    <row r="31" spans="1:8" ht="19.5">
      <c r="A31" s="27"/>
      <c r="B31" s="27" t="s">
        <v>555</v>
      </c>
      <c r="C31" s="27"/>
      <c r="D31" s="27"/>
      <c r="E31" s="27"/>
      <c r="F31" s="27"/>
      <c r="G31" s="27"/>
      <c r="H31" s="27"/>
    </row>
    <row r="32" spans="1:8" ht="18.75">
      <c r="A32" s="27"/>
      <c r="B32" s="27" t="s">
        <v>417</v>
      </c>
      <c r="C32" s="27"/>
      <c r="D32" s="27"/>
      <c r="E32" s="27"/>
      <c r="F32" s="27"/>
      <c r="G32" s="27"/>
      <c r="H32" s="27"/>
    </row>
    <row r="33" spans="1:8" ht="18.75">
      <c r="A33" s="27"/>
      <c r="B33" s="27" t="s">
        <v>435</v>
      </c>
      <c r="C33" s="27"/>
      <c r="D33" s="27"/>
      <c r="E33" s="27"/>
      <c r="F33" s="27"/>
      <c r="G33" s="27"/>
      <c r="H33" s="27"/>
    </row>
    <row r="37" spans="2:7" ht="18.75">
      <c r="B37" s="28" t="s">
        <v>498</v>
      </c>
      <c r="C37" s="28"/>
      <c r="D37" s="28"/>
      <c r="E37" s="28"/>
      <c r="F37" s="28"/>
      <c r="G37" s="28"/>
    </row>
    <row r="38" ht="18.75">
      <c r="A38" s="1" t="s">
        <v>195</v>
      </c>
    </row>
    <row r="39" ht="18.75">
      <c r="A39" s="1" t="s">
        <v>198</v>
      </c>
    </row>
    <row r="40" ht="18.75">
      <c r="A40" s="1" t="s">
        <v>323</v>
      </c>
    </row>
    <row r="41" ht="18.75">
      <c r="A41" s="1" t="s">
        <v>324</v>
      </c>
    </row>
    <row r="42" ht="18.75">
      <c r="A42" s="1" t="s">
        <v>196</v>
      </c>
    </row>
    <row r="43" ht="18.75">
      <c r="A43" s="1" t="s">
        <v>197</v>
      </c>
    </row>
    <row r="44" ht="18.75">
      <c r="A44" s="1" t="s">
        <v>199</v>
      </c>
    </row>
    <row r="45" ht="18.75">
      <c r="A45" s="1" t="s">
        <v>200</v>
      </c>
    </row>
    <row r="46" ht="20.25">
      <c r="A46" s="1" t="s">
        <v>201</v>
      </c>
    </row>
    <row r="47" ht="20.25">
      <c r="A47" s="1" t="s">
        <v>202</v>
      </c>
    </row>
    <row r="48" ht="20.25">
      <c r="A48" s="1" t="s">
        <v>203</v>
      </c>
    </row>
    <row r="49" ht="18.75">
      <c r="A49" s="1" t="s">
        <v>245</v>
      </c>
    </row>
    <row r="52" ht="18">
      <c r="H52" s="1" t="s">
        <v>209</v>
      </c>
    </row>
    <row r="57" spans="1:8" ht="20.25">
      <c r="A57" s="27" t="s">
        <v>193</v>
      </c>
      <c r="B57" s="27" t="s">
        <v>204</v>
      </c>
      <c r="C57" s="27"/>
      <c r="D57" s="27"/>
      <c r="E57" s="27"/>
      <c r="F57" s="27"/>
      <c r="G57" s="27"/>
      <c r="H57" s="27"/>
    </row>
    <row r="58" spans="1:8" ht="20.25">
      <c r="A58" s="27"/>
      <c r="B58" s="27" t="s">
        <v>325</v>
      </c>
      <c r="C58" s="27"/>
      <c r="D58" s="27"/>
      <c r="E58" s="27"/>
      <c r="F58" s="27"/>
      <c r="G58" s="27"/>
      <c r="H58" s="27"/>
    </row>
    <row r="59" spans="1:8" ht="19.5">
      <c r="A59" s="27"/>
      <c r="B59" s="27" t="s">
        <v>205</v>
      </c>
      <c r="C59" s="27"/>
      <c r="D59" s="27"/>
      <c r="E59" s="27"/>
      <c r="F59" s="27"/>
      <c r="G59" s="27"/>
      <c r="H59" s="27"/>
    </row>
    <row r="60" spans="1:8" ht="18.75">
      <c r="A60" s="27"/>
      <c r="B60" s="27" t="s">
        <v>244</v>
      </c>
      <c r="C60" s="27"/>
      <c r="D60" s="27"/>
      <c r="E60" s="27"/>
      <c r="F60" s="27"/>
      <c r="G60" s="27"/>
      <c r="H60" s="27"/>
    </row>
    <row r="61" spans="1:8" ht="18">
      <c r="A61" s="27"/>
      <c r="B61" s="27" t="s">
        <v>206</v>
      </c>
      <c r="C61" s="27"/>
      <c r="D61" s="27"/>
      <c r="E61" s="27"/>
      <c r="F61" s="27"/>
      <c r="G61" s="27"/>
      <c r="H61" s="27"/>
    </row>
    <row r="62" spans="1:8" ht="19.5">
      <c r="A62" s="27"/>
      <c r="B62" s="27" t="s">
        <v>207</v>
      </c>
      <c r="C62" s="27"/>
      <c r="D62" s="27"/>
      <c r="E62" s="27"/>
      <c r="F62" s="27"/>
      <c r="G62" s="27"/>
      <c r="H62" s="27"/>
    </row>
    <row r="63" spans="2:9" ht="18.75">
      <c r="B63" s="27"/>
      <c r="C63" s="27"/>
      <c r="D63" s="27"/>
      <c r="E63" s="27"/>
      <c r="F63" s="27"/>
      <c r="G63" s="27"/>
      <c r="H63" s="27"/>
      <c r="I63" s="27"/>
    </row>
    <row r="64" spans="1:9" ht="18.75">
      <c r="A64" s="1" t="s">
        <v>436</v>
      </c>
      <c r="B64" s="27"/>
      <c r="C64" s="27"/>
      <c r="D64" s="27"/>
      <c r="E64" s="27"/>
      <c r="F64" s="27"/>
      <c r="G64" s="27"/>
      <c r="H64" s="27"/>
      <c r="I64" s="27"/>
    </row>
    <row r="65" spans="1:9" ht="18.75">
      <c r="A65" s="1" t="s">
        <v>437</v>
      </c>
      <c r="B65" s="27"/>
      <c r="C65" s="27"/>
      <c r="D65" s="27"/>
      <c r="E65" s="27"/>
      <c r="F65" s="27"/>
      <c r="G65" s="27"/>
      <c r="H65" s="27"/>
      <c r="I65" s="27"/>
    </row>
    <row r="66" ht="18.75">
      <c r="A66" s="1" t="s">
        <v>438</v>
      </c>
    </row>
    <row r="67" ht="18.75">
      <c r="A67" s="1" t="s">
        <v>115</v>
      </c>
    </row>
    <row r="68" ht="18.75">
      <c r="A68" s="1" t="s">
        <v>116</v>
      </c>
    </row>
    <row r="69" ht="18.75">
      <c r="A69" s="1" t="s">
        <v>439</v>
      </c>
    </row>
    <row r="70" ht="18.75">
      <c r="A70" s="1" t="s">
        <v>440</v>
      </c>
    </row>
    <row r="71" ht="18.75">
      <c r="A71" s="1" t="s">
        <v>441</v>
      </c>
    </row>
    <row r="72" ht="18.75">
      <c r="A72" s="1" t="s">
        <v>442</v>
      </c>
    </row>
    <row r="73" ht="18.75">
      <c r="A73" s="1" t="s">
        <v>443</v>
      </c>
    </row>
    <row r="74" spans="1:9" ht="18.75">
      <c r="A74" s="3" t="s">
        <v>210</v>
      </c>
      <c r="B74" s="85"/>
      <c r="C74" s="85"/>
      <c r="D74" s="85"/>
      <c r="E74" s="85"/>
      <c r="F74" s="85"/>
      <c r="G74" s="85"/>
      <c r="H74" s="85"/>
      <c r="I74" s="85"/>
    </row>
    <row r="75" spans="1:9" ht="18.75">
      <c r="A75" s="3" t="s">
        <v>444</v>
      </c>
      <c r="B75" s="3"/>
      <c r="C75" s="3"/>
      <c r="D75" s="3"/>
      <c r="E75" s="3"/>
      <c r="F75" s="3"/>
      <c r="G75" s="3"/>
      <c r="H75" s="3"/>
      <c r="I75" s="3"/>
    </row>
    <row r="76" ht="18.75">
      <c r="A76" s="1" t="s">
        <v>326</v>
      </c>
    </row>
    <row r="77" ht="18.75">
      <c r="A77" s="1" t="s">
        <v>456</v>
      </c>
    </row>
    <row r="78" ht="18.75">
      <c r="B78" s="1" t="s">
        <v>530</v>
      </c>
    </row>
    <row r="79" ht="18.75">
      <c r="B79" s="1" t="s">
        <v>445</v>
      </c>
    </row>
    <row r="80" ht="18.75">
      <c r="B80" s="1" t="s">
        <v>446</v>
      </c>
    </row>
    <row r="81" ht="18.75">
      <c r="B81" s="1" t="s">
        <v>447</v>
      </c>
    </row>
    <row r="82" ht="18.75">
      <c r="B82" s="1" t="s">
        <v>454</v>
      </c>
    </row>
    <row r="83" ht="18.75">
      <c r="B83" s="1" t="s">
        <v>531</v>
      </c>
    </row>
    <row r="84" ht="18.75">
      <c r="B84" s="1" t="s">
        <v>448</v>
      </c>
    </row>
    <row r="85" ht="18.75">
      <c r="B85" s="1" t="s">
        <v>452</v>
      </c>
    </row>
    <row r="86" ht="18.75">
      <c r="B86" s="1" t="s">
        <v>455</v>
      </c>
    </row>
    <row r="87" ht="22.5">
      <c r="B87" s="1" t="s">
        <v>453</v>
      </c>
    </row>
    <row r="88" ht="18.75">
      <c r="B88" s="1" t="s">
        <v>532</v>
      </c>
    </row>
    <row r="89" ht="18.75">
      <c r="B89" s="1" t="s">
        <v>449</v>
      </c>
    </row>
    <row r="90" ht="18.75">
      <c r="B90" s="1" t="s">
        <v>450</v>
      </c>
    </row>
    <row r="91" ht="22.5">
      <c r="B91" s="1" t="s">
        <v>451</v>
      </c>
    </row>
    <row r="92" ht="18.75">
      <c r="A92" s="1" t="s">
        <v>457</v>
      </c>
    </row>
    <row r="93" ht="18.75">
      <c r="A93" s="1" t="s">
        <v>71</v>
      </c>
    </row>
    <row r="95" ht="18.75">
      <c r="A95" s="1" t="s">
        <v>72</v>
      </c>
    </row>
    <row r="96" ht="18.75">
      <c r="A96" s="1" t="s">
        <v>73</v>
      </c>
    </row>
    <row r="97" ht="18.75">
      <c r="A97" s="1" t="s">
        <v>75</v>
      </c>
    </row>
    <row r="98" ht="18.75">
      <c r="A98" s="1" t="s">
        <v>74</v>
      </c>
    </row>
    <row r="100" spans="2:9" ht="18.75">
      <c r="B100" s="28" t="s">
        <v>499</v>
      </c>
      <c r="C100" s="28"/>
      <c r="D100" s="28"/>
      <c r="E100" s="28"/>
      <c r="F100" s="28"/>
      <c r="G100" s="28"/>
      <c r="H100" s="28"/>
      <c r="I100" s="28"/>
    </row>
    <row r="101" ht="18.75">
      <c r="A101" s="1" t="s">
        <v>211</v>
      </c>
    </row>
    <row r="102" ht="18.75">
      <c r="A102" s="1" t="s">
        <v>418</v>
      </c>
    </row>
    <row r="103" ht="18.75">
      <c r="A103" s="1" t="s">
        <v>419</v>
      </c>
    </row>
    <row r="104" ht="18.75">
      <c r="A104" s="1" t="s">
        <v>212</v>
      </c>
    </row>
    <row r="105" ht="22.5">
      <c r="A105" s="1" t="s">
        <v>420</v>
      </c>
    </row>
    <row r="106" ht="18.75">
      <c r="A106" s="1" t="s">
        <v>213</v>
      </c>
    </row>
    <row r="107" ht="18.75">
      <c r="A107" s="1" t="s">
        <v>458</v>
      </c>
    </row>
    <row r="108" ht="18.75">
      <c r="A108" s="1" t="s">
        <v>82</v>
      </c>
    </row>
    <row r="109" ht="18.75">
      <c r="A109" s="1" t="s">
        <v>214</v>
      </c>
    </row>
    <row r="110" ht="18">
      <c r="H110" s="1" t="s">
        <v>224</v>
      </c>
    </row>
    <row r="113" spans="2:9" ht="19.5">
      <c r="B113" s="27" t="s">
        <v>215</v>
      </c>
      <c r="C113" s="27" t="s">
        <v>216</v>
      </c>
      <c r="D113" s="27"/>
      <c r="E113" s="27"/>
      <c r="F113" s="27"/>
      <c r="G113" s="27"/>
      <c r="H113" s="27"/>
      <c r="I113" s="27"/>
    </row>
    <row r="114" spans="3:9" ht="18.75">
      <c r="C114" s="27" t="s">
        <v>421</v>
      </c>
      <c r="D114" s="27"/>
      <c r="E114" s="27"/>
      <c r="F114" s="27"/>
      <c r="G114" s="27"/>
      <c r="H114" s="27"/>
      <c r="I114" s="27"/>
    </row>
    <row r="116" ht="18.75">
      <c r="A116" s="1" t="s">
        <v>217</v>
      </c>
    </row>
    <row r="117" spans="1:2" ht="18.75">
      <c r="A117" s="1" t="s">
        <v>218</v>
      </c>
      <c r="B117" s="1" t="s">
        <v>219</v>
      </c>
    </row>
    <row r="118" ht="18.75">
      <c r="B118" s="1" t="s">
        <v>220</v>
      </c>
    </row>
    <row r="119" ht="18.75">
      <c r="B119" s="1" t="s">
        <v>221</v>
      </c>
    </row>
    <row r="120" ht="18.75">
      <c r="A120" s="1" t="s">
        <v>222</v>
      </c>
    </row>
    <row r="121" ht="20.25">
      <c r="A121" s="1" t="s">
        <v>223</v>
      </c>
    </row>
    <row r="122" ht="18">
      <c r="A122" s="1" t="s">
        <v>214</v>
      </c>
    </row>
    <row r="123" ht="18">
      <c r="H123" s="1" t="s">
        <v>225</v>
      </c>
    </row>
    <row r="126" ht="18.75">
      <c r="A126" s="1" t="s">
        <v>226</v>
      </c>
    </row>
    <row r="127" ht="18.75">
      <c r="A127" s="1" t="s">
        <v>500</v>
      </c>
    </row>
    <row r="128" ht="18.75">
      <c r="A128" s="1" t="s">
        <v>501</v>
      </c>
    </row>
    <row r="129" ht="18.75">
      <c r="A129" s="1" t="s">
        <v>227</v>
      </c>
    </row>
    <row r="130" ht="18.75">
      <c r="A130" s="1" t="s">
        <v>76</v>
      </c>
    </row>
    <row r="131" ht="18.75">
      <c r="A131" s="1" t="s">
        <v>228</v>
      </c>
    </row>
    <row r="132" ht="22.5">
      <c r="A132" s="1" t="s">
        <v>459</v>
      </c>
    </row>
    <row r="133" ht="18.75">
      <c r="A133" s="1" t="s">
        <v>460</v>
      </c>
    </row>
    <row r="134" ht="18.75">
      <c r="A134" s="1" t="s">
        <v>461</v>
      </c>
    </row>
    <row r="135" ht="18.75">
      <c r="A135" s="1" t="s">
        <v>246</v>
      </c>
    </row>
    <row r="136" ht="18.75">
      <c r="A136" s="1" t="s">
        <v>229</v>
      </c>
    </row>
    <row r="137" ht="18.75">
      <c r="A137" s="1" t="s">
        <v>230</v>
      </c>
    </row>
    <row r="138" ht="18.75">
      <c r="A138" s="1" t="s">
        <v>462</v>
      </c>
    </row>
    <row r="139" ht="18.75">
      <c r="A139" s="1" t="s">
        <v>422</v>
      </c>
    </row>
    <row r="140" ht="18.75">
      <c r="A140" s="1" t="s">
        <v>423</v>
      </c>
    </row>
    <row r="141" ht="18.75">
      <c r="A141" s="1" t="s">
        <v>424</v>
      </c>
    </row>
    <row r="142" ht="18.75">
      <c r="A142" s="139" t="s">
        <v>231</v>
      </c>
    </row>
    <row r="143" ht="18.75">
      <c r="A143" s="139" t="s">
        <v>232</v>
      </c>
    </row>
    <row r="144" ht="18.75">
      <c r="A144" s="139" t="s">
        <v>233</v>
      </c>
    </row>
    <row r="145" ht="18.75">
      <c r="A145" s="1" t="s">
        <v>425</v>
      </c>
    </row>
    <row r="146" ht="18.75">
      <c r="A146" s="1" t="s">
        <v>426</v>
      </c>
    </row>
    <row r="147" ht="18.75">
      <c r="A147" s="1" t="s">
        <v>427</v>
      </c>
    </row>
    <row r="148" ht="18.75">
      <c r="A148" s="1" t="s">
        <v>428</v>
      </c>
    </row>
    <row r="149" spans="1:3" ht="18.75">
      <c r="A149" s="1" t="s">
        <v>429</v>
      </c>
      <c r="C149" s="1" t="s">
        <v>236</v>
      </c>
    </row>
    <row r="150" ht="18.75">
      <c r="A150" s="1" t="s">
        <v>430</v>
      </c>
    </row>
    <row r="151" ht="18.75">
      <c r="A151" s="1" t="s">
        <v>234</v>
      </c>
    </row>
    <row r="152" ht="18.75">
      <c r="A152" s="1" t="s">
        <v>235</v>
      </c>
    </row>
    <row r="153" ht="18.75">
      <c r="A153" s="1" t="s">
        <v>300</v>
      </c>
    </row>
    <row r="154" ht="18.75">
      <c r="A154" s="1" t="s">
        <v>431</v>
      </c>
    </row>
    <row r="165" ht="18.75">
      <c r="A165" s="1" t="s">
        <v>237</v>
      </c>
    </row>
    <row r="166" ht="18.75">
      <c r="A166" s="1" t="s">
        <v>238</v>
      </c>
    </row>
    <row r="169" ht="18">
      <c r="I169" s="1" t="s">
        <v>239</v>
      </c>
    </row>
    <row r="172" spans="2:9" ht="19.5">
      <c r="B172" s="27" t="s">
        <v>240</v>
      </c>
      <c r="C172" s="27" t="s">
        <v>433</v>
      </c>
      <c r="D172" s="27"/>
      <c r="E172" s="27"/>
      <c r="F172" s="27"/>
      <c r="G172" s="27"/>
      <c r="H172" s="27"/>
      <c r="I172" s="27"/>
    </row>
    <row r="173" spans="2:9" ht="19.5">
      <c r="B173" s="27"/>
      <c r="C173" s="27" t="s">
        <v>432</v>
      </c>
      <c r="D173" s="27"/>
      <c r="E173" s="27"/>
      <c r="F173" s="27"/>
      <c r="G173" s="27"/>
      <c r="H173" s="27"/>
      <c r="I173" s="27"/>
    </row>
    <row r="174" spans="2:9" ht="20.25">
      <c r="B174" s="27"/>
      <c r="C174" s="27" t="s">
        <v>241</v>
      </c>
      <c r="D174" s="27"/>
      <c r="E174" s="27"/>
      <c r="F174" s="27"/>
      <c r="G174" s="27"/>
      <c r="H174" s="27"/>
      <c r="I174" s="27"/>
    </row>
    <row r="176" ht="18.75">
      <c r="A176" s="1" t="s">
        <v>533</v>
      </c>
    </row>
    <row r="177" ht="18.75">
      <c r="A177" s="1" t="s">
        <v>534</v>
      </c>
    </row>
    <row r="178" ht="22.5">
      <c r="A178" s="1" t="s">
        <v>535</v>
      </c>
    </row>
    <row r="192" spans="2:9" ht="18.75">
      <c r="B192" s="27"/>
      <c r="C192" s="27"/>
      <c r="D192" s="27"/>
      <c r="E192" s="27"/>
      <c r="F192" s="27"/>
      <c r="G192" s="27"/>
      <c r="H192" s="27"/>
      <c r="I192" s="27"/>
    </row>
    <row r="193" spans="2:9" ht="18.75">
      <c r="B193" s="27"/>
      <c r="C193" s="27"/>
      <c r="D193" s="27"/>
      <c r="E193" s="27"/>
      <c r="F193" s="27"/>
      <c r="G193" s="27"/>
      <c r="H193" s="27"/>
      <c r="I193" s="27"/>
    </row>
    <row r="202" spans="1:8" ht="18.75">
      <c r="A202" s="27"/>
      <c r="B202" s="27"/>
      <c r="C202" s="27"/>
      <c r="D202" s="27"/>
      <c r="E202" s="27"/>
      <c r="F202" s="27"/>
      <c r="G202" s="27"/>
      <c r="H202" s="27"/>
    </row>
    <row r="203" spans="1:8" ht="18.75">
      <c r="A203" s="27"/>
      <c r="B203" s="27"/>
      <c r="C203" s="27"/>
      <c r="D203" s="27"/>
      <c r="E203" s="27"/>
      <c r="F203" s="27"/>
      <c r="G203" s="27"/>
      <c r="H203" s="27"/>
    </row>
    <row r="204" spans="2:6" ht="18.75">
      <c r="B204" s="27"/>
      <c r="C204" s="27"/>
      <c r="D204" s="27"/>
      <c r="E204" s="27"/>
      <c r="F204" s="27"/>
    </row>
    <row r="218" spans="1:8" ht="18.75">
      <c r="A218" s="27"/>
      <c r="B218" s="27"/>
      <c r="C218" s="27"/>
      <c r="D218" s="27"/>
      <c r="E218" s="27"/>
      <c r="F218" s="27"/>
      <c r="G218" s="27"/>
      <c r="H218" s="27"/>
    </row>
    <row r="219" spans="2:8" ht="18.75">
      <c r="B219" s="27"/>
      <c r="C219" s="27"/>
      <c r="D219" s="27"/>
      <c r="E219" s="27"/>
      <c r="F219" s="27"/>
      <c r="G219" s="27"/>
      <c r="H219" s="27"/>
    </row>
    <row r="220" spans="2:8" ht="18.75">
      <c r="B220" s="27"/>
      <c r="C220" s="27"/>
      <c r="D220" s="27"/>
      <c r="E220" s="27"/>
      <c r="F220" s="27"/>
      <c r="G220" s="27"/>
      <c r="H220" s="27"/>
    </row>
    <row r="221" ht="18.75">
      <c r="I221" s="27"/>
    </row>
    <row r="222" spans="1:9" ht="18.75">
      <c r="A222" s="125"/>
      <c r="B222" s="125"/>
      <c r="C222" s="125"/>
      <c r="D222" s="125"/>
      <c r="E222" s="125"/>
      <c r="F222" s="125"/>
      <c r="G222" s="125"/>
      <c r="H222" s="125"/>
      <c r="I222" s="125"/>
    </row>
    <row r="223" spans="1:3" ht="18.75">
      <c r="A223" s="125"/>
      <c r="B223" s="125"/>
      <c r="C223" s="125"/>
    </row>
    <row r="224" spans="7:8" ht="18.75">
      <c r="G224" s="27"/>
      <c r="H224" s="27"/>
    </row>
    <row r="225" spans="2:7" ht="18.75">
      <c r="B225" s="132"/>
      <c r="C225" s="132"/>
      <c r="D225" s="133"/>
      <c r="E225" s="133"/>
      <c r="F225" s="134"/>
      <c r="G225" s="133"/>
    </row>
    <row r="226" spans="2:7" ht="18.75">
      <c r="B226" s="132"/>
      <c r="C226" s="132"/>
      <c r="D226" s="133"/>
      <c r="E226" s="133"/>
      <c r="F226" s="134"/>
      <c r="G226" s="133"/>
    </row>
    <row r="236" ht="18.75">
      <c r="I236" s="27"/>
    </row>
    <row r="237" spans="7:9" ht="18.75">
      <c r="G237" s="27"/>
      <c r="H237" s="27"/>
      <c r="I237" s="27"/>
    </row>
    <row r="238" spans="2:9" ht="18.75">
      <c r="B238" s="11"/>
      <c r="C238" s="11"/>
      <c r="D238" s="132"/>
      <c r="E238" s="132"/>
      <c r="F238" s="132"/>
      <c r="G238" s="132"/>
      <c r="I238" s="27"/>
    </row>
    <row r="239" spans="2:9" ht="18.75">
      <c r="B239" s="11"/>
      <c r="C239" s="11"/>
      <c r="D239" s="10"/>
      <c r="E239" s="11"/>
      <c r="F239" s="11"/>
      <c r="G239" s="11"/>
      <c r="I239" s="27"/>
    </row>
    <row r="240" spans="2:7" ht="18.75">
      <c r="B240" s="11"/>
      <c r="C240" s="11"/>
      <c r="D240" s="11"/>
      <c r="E240" s="11"/>
      <c r="F240" s="11"/>
      <c r="G240" s="11"/>
    </row>
    <row r="241" spans="2:7" ht="18.75">
      <c r="B241" s="11"/>
      <c r="C241" s="11"/>
      <c r="D241" s="11"/>
      <c r="E241" s="11"/>
      <c r="F241" s="11"/>
      <c r="G241" s="11"/>
    </row>
    <row r="242" spans="2:7" ht="18.75">
      <c r="B242" s="11"/>
      <c r="C242" s="11"/>
      <c r="D242" s="11"/>
      <c r="E242" s="11"/>
      <c r="F242" s="11"/>
      <c r="G242" s="11"/>
    </row>
  </sheetData>
  <sheetProtection password="CEE5" sheet="1" objects="1" scenarios="1"/>
  <mergeCells count="4">
    <mergeCell ref="B7:D7"/>
    <mergeCell ref="A2:I2"/>
    <mergeCell ref="A3:I3"/>
    <mergeCell ref="A5:I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90" r:id="rId14"/>
  <rowBreaks count="6" manualBreakCount="6">
    <brk id="36" max="255" man="1"/>
    <brk id="75" max="8" man="1"/>
    <brk id="114" max="255" man="1"/>
    <brk id="154" max="255" man="1"/>
    <brk id="193" max="255" man="1"/>
    <brk id="235" max="255" man="1"/>
  </rowBreaks>
  <drawing r:id="rId13"/>
  <legacyDrawing r:id="rId12"/>
  <oleObjects>
    <oleObject progId="Equation.3" shapeId="359337" r:id="rId1"/>
    <oleObject progId="Equation.3" shapeId="102398" r:id="rId2"/>
    <oleObject progId="Equation.3" shapeId="125697" r:id="rId3"/>
    <oleObject progId="Equation.3" shapeId="150498" r:id="rId4"/>
    <oleObject progId="Equation.3" shapeId="217734" r:id="rId5"/>
    <oleObject progId="Equation.3" shapeId="368856" r:id="rId6"/>
    <oleObject progId="Equation.3" shapeId="453635" r:id="rId7"/>
    <oleObject progId="Equation.3" shapeId="358259" r:id="rId8"/>
    <oleObject progId="Equation.3" shapeId="375642" r:id="rId9"/>
    <oleObject progId="MSPhotoEd.3" shapeId="604886" r:id="rId10"/>
    <oleObject progId="MSPhotoEd.3" shapeId="622095" r:id="rId1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GridLines="0"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1" spans="1:6" ht="18.75">
      <c r="A1" s="4"/>
      <c r="B1" s="4"/>
      <c r="C1" s="4"/>
      <c r="D1" s="4"/>
      <c r="E1" s="4"/>
      <c r="F1" s="4"/>
    </row>
    <row r="2" spans="1:9" ht="20.25">
      <c r="A2" s="166" t="s">
        <v>11</v>
      </c>
      <c r="B2" s="166"/>
      <c r="C2" s="166"/>
      <c r="D2" s="166"/>
      <c r="E2" s="166"/>
      <c r="F2" s="166"/>
      <c r="G2" s="166"/>
      <c r="H2" s="166"/>
      <c r="I2" s="166"/>
    </row>
    <row r="3" spans="1:9" ht="20.25">
      <c r="A3" s="130"/>
      <c r="B3" s="130"/>
      <c r="C3" s="130"/>
      <c r="D3" s="130"/>
      <c r="E3" s="130"/>
      <c r="F3" s="130"/>
      <c r="G3" s="130"/>
      <c r="H3" s="130"/>
      <c r="I3" s="130"/>
    </row>
    <row r="4" spans="1:6" ht="18.75">
      <c r="A4" s="4"/>
      <c r="C4" s="9"/>
      <c r="D4" s="9"/>
      <c r="E4" s="9"/>
      <c r="F4" s="9"/>
    </row>
    <row r="5" spans="1:5" ht="18.75">
      <c r="A5" s="4"/>
      <c r="C5" s="96" t="s">
        <v>86</v>
      </c>
      <c r="D5" s="96"/>
      <c r="E5" s="96"/>
    </row>
    <row r="6" spans="1:5" ht="18.75">
      <c r="A6" s="4"/>
      <c r="C6" s="26"/>
      <c r="D6" s="26"/>
      <c r="E6" s="26"/>
    </row>
    <row r="7" spans="1:4" ht="18.75">
      <c r="A7" s="4"/>
      <c r="C7" s="14" t="s">
        <v>87</v>
      </c>
      <c r="D7" s="14"/>
    </row>
    <row r="8" ht="18.75">
      <c r="A8" s="4"/>
    </row>
    <row r="9" spans="1:9" ht="18.75">
      <c r="A9" s="4"/>
      <c r="B9" s="167" t="s">
        <v>179</v>
      </c>
      <c r="C9" s="167"/>
      <c r="D9" s="167"/>
      <c r="E9" s="167"/>
      <c r="F9" s="157" t="s">
        <v>180</v>
      </c>
      <c r="G9" s="157"/>
      <c r="H9" s="157"/>
      <c r="I9" s="15"/>
    </row>
    <row r="10" spans="1:6" ht="18">
      <c r="A10" s="4"/>
      <c r="B10" s="4"/>
      <c r="C10" s="4"/>
      <c r="D10" s="4"/>
      <c r="E10" s="4"/>
      <c r="F10" s="4"/>
    </row>
    <row r="11" spans="1:6" ht="18">
      <c r="A11" s="4"/>
      <c r="B11" s="4"/>
      <c r="C11" s="4"/>
      <c r="D11" s="4"/>
      <c r="E11" s="4"/>
      <c r="F11" s="4"/>
    </row>
    <row r="12" spans="1:6" ht="18">
      <c r="A12" s="4"/>
      <c r="B12" s="4"/>
      <c r="C12" s="4"/>
      <c r="D12" s="4"/>
      <c r="E12" s="4"/>
      <c r="F12" s="4"/>
    </row>
    <row r="13" spans="1:6" ht="18">
      <c r="A13" s="4"/>
      <c r="B13" s="4"/>
      <c r="C13" s="4"/>
      <c r="D13" s="4"/>
      <c r="E13" s="4"/>
      <c r="F13" s="4"/>
    </row>
    <row r="14" spans="1:6" ht="18">
      <c r="A14" s="4"/>
      <c r="B14" s="4"/>
      <c r="C14" s="4"/>
      <c r="D14" s="4"/>
      <c r="E14" s="4"/>
      <c r="F14" s="4"/>
    </row>
    <row r="15" spans="1:6" ht="18.75">
      <c r="A15" s="4"/>
      <c r="B15" s="4"/>
      <c r="C15" s="4"/>
      <c r="D15" s="4"/>
      <c r="E15" s="4"/>
      <c r="F15" s="4"/>
    </row>
    <row r="16" spans="1:5" ht="18.75">
      <c r="A16" s="4"/>
      <c r="C16" s="20"/>
      <c r="D16" s="20"/>
      <c r="E16" s="20"/>
    </row>
    <row r="17" spans="1:5" ht="18.75">
      <c r="A17" s="4"/>
      <c r="C17" s="20"/>
      <c r="D17" s="20"/>
      <c r="E17" s="20"/>
    </row>
    <row r="18" spans="1:9" ht="18.75">
      <c r="A18" s="4"/>
      <c r="B18" s="164"/>
      <c r="C18" s="164"/>
      <c r="D18" s="164"/>
      <c r="E18" s="164"/>
      <c r="F18" s="165"/>
      <c r="G18" s="165"/>
      <c r="H18" s="165"/>
      <c r="I18" s="165"/>
    </row>
    <row r="19" spans="1:6" ht="18.75">
      <c r="A19" s="4"/>
      <c r="B19" s="3" t="s">
        <v>189</v>
      </c>
      <c r="C19" s="4"/>
      <c r="D19" s="4"/>
      <c r="E19" s="4"/>
      <c r="F19" s="4"/>
    </row>
    <row r="20" spans="1:6" ht="18.75">
      <c r="A20" s="4"/>
      <c r="B20" s="4"/>
      <c r="C20" s="4"/>
      <c r="D20" s="4"/>
      <c r="E20" s="4"/>
      <c r="F20" s="4"/>
    </row>
    <row r="21" spans="1:6" ht="18.75">
      <c r="A21" s="4"/>
      <c r="B21" s="4"/>
      <c r="C21" s="73" t="s">
        <v>151</v>
      </c>
      <c r="D21" s="4"/>
      <c r="E21" s="4"/>
      <c r="F21" s="4"/>
    </row>
    <row r="22" spans="1:6" ht="18.75">
      <c r="A22" s="4"/>
      <c r="B22" s="4"/>
      <c r="C22" s="73" t="s">
        <v>152</v>
      </c>
      <c r="D22" s="4"/>
      <c r="E22" s="4"/>
      <c r="F22" s="4"/>
    </row>
    <row r="23" spans="1:6" ht="18.75">
      <c r="A23" s="4"/>
      <c r="B23" s="4"/>
      <c r="C23" s="73" t="s">
        <v>153</v>
      </c>
      <c r="D23" s="4"/>
      <c r="E23" s="4"/>
      <c r="F23" s="4"/>
    </row>
    <row r="24" spans="1:6" ht="18.75">
      <c r="A24" s="4"/>
      <c r="B24" s="4"/>
      <c r="C24" s="73" t="s">
        <v>154</v>
      </c>
      <c r="D24" s="4"/>
      <c r="E24" s="4"/>
      <c r="F24" s="4"/>
    </row>
    <row r="25" spans="1:4" ht="18.75">
      <c r="A25" s="4"/>
      <c r="C25" s="73" t="s">
        <v>155</v>
      </c>
      <c r="D25" s="3"/>
    </row>
    <row r="26" spans="1:6" ht="18.75">
      <c r="A26" s="4"/>
      <c r="B26" s="4"/>
      <c r="C26" s="4"/>
      <c r="D26" s="4"/>
      <c r="E26" s="4"/>
      <c r="F26" s="4"/>
    </row>
    <row r="27" spans="1:4" ht="18.75">
      <c r="A27" s="4"/>
      <c r="D27" s="73"/>
    </row>
    <row r="28" spans="1:6" ht="18.75">
      <c r="A28" s="4"/>
      <c r="D28" s="73"/>
      <c r="E28" s="73"/>
      <c r="F28" s="73"/>
    </row>
    <row r="29" spans="1:7" ht="18.75">
      <c r="A29" s="4"/>
      <c r="D29" s="73"/>
      <c r="E29" s="73"/>
      <c r="F29" s="73"/>
      <c r="G29" s="73"/>
    </row>
    <row r="30" spans="1:5" ht="18.75">
      <c r="A30" s="4"/>
      <c r="D30" s="73"/>
      <c r="E30" s="73"/>
    </row>
    <row r="31" spans="1:7" ht="18.75">
      <c r="A31" s="4"/>
      <c r="D31" s="73"/>
      <c r="E31" s="73"/>
      <c r="F31" s="73"/>
      <c r="G31" s="73"/>
    </row>
    <row r="32" spans="1:7" ht="18.75">
      <c r="A32" s="4"/>
      <c r="B32" s="4"/>
      <c r="C32" s="73"/>
      <c r="D32" s="73"/>
      <c r="E32" s="73"/>
      <c r="F32" s="73"/>
      <c r="G32" s="73"/>
    </row>
    <row r="33" spans="1:5" ht="18.75">
      <c r="A33" s="4"/>
      <c r="B33" s="4"/>
      <c r="C33" s="73"/>
      <c r="D33" s="73"/>
      <c r="E33" s="73"/>
    </row>
    <row r="34" spans="1:6" ht="18.75">
      <c r="A34" s="4"/>
      <c r="B34" s="4"/>
      <c r="C34" s="4"/>
      <c r="D34" s="4"/>
      <c r="E34" s="4"/>
      <c r="F34" s="4"/>
    </row>
    <row r="35" spans="1:6" ht="18.75">
      <c r="A35" s="4"/>
      <c r="B35" s="4"/>
      <c r="C35" s="4"/>
      <c r="D35" s="4"/>
      <c r="E35" s="4"/>
      <c r="F35" s="4"/>
    </row>
    <row r="36" spans="1:6" ht="18.75">
      <c r="A36" s="4"/>
      <c r="B36" s="4"/>
      <c r="C36" s="4"/>
      <c r="D36" s="4"/>
      <c r="E36" s="4"/>
      <c r="F36" s="4"/>
    </row>
    <row r="37" spans="1:6" ht="18.75">
      <c r="A37" s="4"/>
      <c r="B37" s="4"/>
      <c r="C37" s="4"/>
      <c r="D37" s="4"/>
      <c r="E37" s="4"/>
      <c r="F37" s="4"/>
    </row>
    <row r="38" spans="1:6" ht="18.75">
      <c r="A38" s="4"/>
      <c r="B38" s="4"/>
      <c r="C38" s="4"/>
      <c r="D38" s="4"/>
      <c r="E38" s="4"/>
      <c r="F38" s="4"/>
    </row>
    <row r="39" spans="3:7" ht="18.75">
      <c r="C39" s="73"/>
      <c r="D39" s="73"/>
      <c r="E39" s="73"/>
      <c r="F39" s="73"/>
      <c r="G39" s="73"/>
    </row>
  </sheetData>
  <sheetProtection password="CEE5" sheet="1" objects="1" scenarios="1"/>
  <mergeCells count="5">
    <mergeCell ref="B18:E18"/>
    <mergeCell ref="F18:I18"/>
    <mergeCell ref="A2:I2"/>
    <mergeCell ref="B9:E9"/>
    <mergeCell ref="F9:H9"/>
  </mergeCells>
  <printOptions/>
  <pageMargins left="0.984251968503937" right="0.5905511811023623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9"/>
  <sheetViews>
    <sheetView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2" spans="1:9" ht="20.25">
      <c r="A2" s="166" t="s">
        <v>12</v>
      </c>
      <c r="B2" s="166"/>
      <c r="C2" s="166"/>
      <c r="D2" s="166"/>
      <c r="E2" s="166"/>
      <c r="F2" s="166"/>
      <c r="G2" s="166"/>
      <c r="H2" s="166"/>
      <c r="I2" s="166"/>
    </row>
    <row r="4" spans="1:9" ht="18.75">
      <c r="A4" s="163" t="s">
        <v>88</v>
      </c>
      <c r="B4" s="163"/>
      <c r="C4" s="163"/>
      <c r="D4" s="163"/>
      <c r="E4" s="163"/>
      <c r="F4" s="163"/>
      <c r="G4" s="163"/>
      <c r="H4" s="163"/>
      <c r="I4" s="163"/>
    </row>
    <row r="6" spans="2:5" ht="18.75">
      <c r="B6" s="163" t="s">
        <v>89</v>
      </c>
      <c r="C6" s="163"/>
      <c r="D6" s="163"/>
      <c r="E6" s="163"/>
    </row>
    <row r="8" spans="2:3" ht="18.75">
      <c r="B8" s="61" t="s">
        <v>495</v>
      </c>
      <c r="C8" s="1" t="s">
        <v>125</v>
      </c>
    </row>
    <row r="9" spans="2:3" ht="18.75">
      <c r="B9" s="61" t="s">
        <v>496</v>
      </c>
      <c r="C9" s="1" t="s">
        <v>134</v>
      </c>
    </row>
    <row r="10" spans="2:3" ht="18.75">
      <c r="B10" s="61" t="s">
        <v>0</v>
      </c>
      <c r="C10" s="1" t="s">
        <v>126</v>
      </c>
    </row>
    <row r="11" spans="2:3" ht="18.75">
      <c r="B11" s="61" t="s">
        <v>1</v>
      </c>
      <c r="C11" s="1" t="s">
        <v>128</v>
      </c>
    </row>
    <row r="12" spans="2:3" ht="18.75">
      <c r="B12" s="61" t="s">
        <v>2</v>
      </c>
      <c r="C12" s="1" t="s">
        <v>129</v>
      </c>
    </row>
    <row r="13" ht="18.75">
      <c r="C13" s="1" t="s">
        <v>130</v>
      </c>
    </row>
    <row r="14" ht="18.75">
      <c r="C14" s="1" t="s">
        <v>131</v>
      </c>
    </row>
    <row r="15" ht="18.75">
      <c r="C15" s="1" t="s">
        <v>85</v>
      </c>
    </row>
    <row r="16" spans="2:3" ht="18.75">
      <c r="B16" s="61" t="s">
        <v>3</v>
      </c>
      <c r="C16" s="1" t="s">
        <v>132</v>
      </c>
    </row>
    <row r="17" ht="18.75">
      <c r="C17" s="1" t="s">
        <v>133</v>
      </c>
    </row>
    <row r="18" spans="2:3" ht="18.75">
      <c r="B18" s="99"/>
      <c r="C18" s="1" t="s">
        <v>26</v>
      </c>
    </row>
    <row r="19" spans="2:6" ht="18.75">
      <c r="B19" s="1" t="s">
        <v>538</v>
      </c>
      <c r="D19" s="2"/>
      <c r="E19" s="2"/>
      <c r="F19" s="2"/>
    </row>
    <row r="20" ht="18.75">
      <c r="C20" s="1" t="s">
        <v>539</v>
      </c>
    </row>
    <row r="21" ht="18.75">
      <c r="C21" s="1" t="s">
        <v>540</v>
      </c>
    </row>
    <row r="22" spans="2:3" ht="18.75">
      <c r="B22" s="61" t="s">
        <v>4</v>
      </c>
      <c r="C22" s="1" t="s">
        <v>6</v>
      </c>
    </row>
    <row r="23" spans="2:3" ht="18.75">
      <c r="B23" s="61" t="s">
        <v>5</v>
      </c>
      <c r="C23" s="1" t="s">
        <v>7</v>
      </c>
    </row>
    <row r="25" spans="2:6" ht="18.75">
      <c r="B25" s="163" t="s">
        <v>90</v>
      </c>
      <c r="C25" s="163"/>
      <c r="D25" s="163"/>
      <c r="E25" s="163"/>
      <c r="F25" s="163"/>
    </row>
    <row r="26" ht="18.75">
      <c r="A26" s="1" t="s">
        <v>8</v>
      </c>
    </row>
    <row r="27" ht="18.75">
      <c r="A27" s="1" t="s">
        <v>22</v>
      </c>
    </row>
    <row r="28" ht="18.75">
      <c r="A28" s="1" t="s">
        <v>502</v>
      </c>
    </row>
    <row r="30" spans="1:9" ht="19.5">
      <c r="A30" s="158" t="s">
        <v>23</v>
      </c>
      <c r="B30" s="158"/>
      <c r="C30" s="158"/>
      <c r="D30" s="158"/>
      <c r="E30" s="158"/>
      <c r="F30" s="158"/>
      <c r="G30" s="158"/>
      <c r="H30" s="158"/>
      <c r="I30" s="158"/>
    </row>
    <row r="32" spans="2:6" ht="18.75">
      <c r="B32" s="163" t="s">
        <v>24</v>
      </c>
      <c r="C32" s="163"/>
      <c r="D32" s="163"/>
      <c r="E32" s="163"/>
      <c r="F32" s="163"/>
    </row>
    <row r="33" ht="18.75">
      <c r="A33" s="1" t="s">
        <v>135</v>
      </c>
    </row>
    <row r="34" ht="18.75">
      <c r="A34" s="1" t="s">
        <v>137</v>
      </c>
    </row>
    <row r="35" ht="18.75">
      <c r="A35" s="1" t="s">
        <v>138</v>
      </c>
    </row>
    <row r="36" ht="18.75">
      <c r="A36" s="1" t="s">
        <v>513</v>
      </c>
    </row>
    <row r="38" spans="2:9" ht="18.75">
      <c r="B38" s="159" t="s">
        <v>503</v>
      </c>
      <c r="C38" s="159"/>
      <c r="D38" s="159"/>
      <c r="E38" s="159"/>
      <c r="F38" s="159"/>
      <c r="G38" s="159"/>
      <c r="H38" s="159"/>
      <c r="I38" s="46"/>
    </row>
    <row r="39" ht="18.75">
      <c r="A39" s="1" t="s">
        <v>136</v>
      </c>
    </row>
    <row r="40" ht="18.75">
      <c r="A40" s="1" t="s">
        <v>25</v>
      </c>
    </row>
    <row r="41" ht="18.75">
      <c r="A41" s="1" t="s">
        <v>139</v>
      </c>
    </row>
    <row r="42" ht="18.75">
      <c r="A42" s="1" t="s">
        <v>140</v>
      </c>
    </row>
    <row r="43" ht="18.75">
      <c r="A43" s="1" t="s">
        <v>504</v>
      </c>
    </row>
    <row r="44" ht="18.75">
      <c r="A44" s="1" t="s">
        <v>505</v>
      </c>
    </row>
    <row r="45" ht="18.75">
      <c r="A45" s="1" t="s">
        <v>28</v>
      </c>
    </row>
    <row r="46" spans="2:9" ht="18.75">
      <c r="B46" s="3" t="s">
        <v>15</v>
      </c>
      <c r="C46" s="3"/>
      <c r="D46" s="3"/>
      <c r="E46" s="3"/>
      <c r="F46" s="3"/>
      <c r="G46" s="3"/>
      <c r="H46" s="3"/>
      <c r="I46" s="3"/>
    </row>
    <row r="47" ht="18.75">
      <c r="A47" s="1" t="s">
        <v>29</v>
      </c>
    </row>
    <row r="48" ht="18.75">
      <c r="A48" s="1" t="s">
        <v>30</v>
      </c>
    </row>
    <row r="49" ht="18.75">
      <c r="A49" s="1" t="s">
        <v>66</v>
      </c>
    </row>
    <row r="50" ht="18.75">
      <c r="A50" s="1" t="s">
        <v>67</v>
      </c>
    </row>
    <row r="51" spans="1:2" ht="18.75">
      <c r="A51" s="1" t="s">
        <v>389</v>
      </c>
      <c r="B51" s="1" t="s">
        <v>31</v>
      </c>
    </row>
    <row r="52" ht="18.75">
      <c r="B52" s="1" t="s">
        <v>32</v>
      </c>
    </row>
    <row r="53" ht="22.5">
      <c r="B53" s="1" t="s">
        <v>99</v>
      </c>
    </row>
    <row r="54" ht="18.75">
      <c r="B54" s="1" t="s">
        <v>111</v>
      </c>
    </row>
    <row r="55" ht="18.75">
      <c r="C55" s="1" t="s">
        <v>113</v>
      </c>
    </row>
    <row r="56" ht="18.75">
      <c r="C56" s="1" t="s">
        <v>112</v>
      </c>
    </row>
    <row r="57" ht="18.75">
      <c r="C57" s="1" t="s">
        <v>109</v>
      </c>
    </row>
    <row r="58" spans="2:8" ht="19.5">
      <c r="B58" s="27" t="s">
        <v>114</v>
      </c>
      <c r="C58" s="27"/>
      <c r="D58" s="27"/>
      <c r="E58" s="27"/>
      <c r="F58" s="27"/>
      <c r="G58" s="27"/>
      <c r="H58" s="27"/>
    </row>
    <row r="59" spans="1:2" ht="18.75">
      <c r="A59" s="1" t="s">
        <v>389</v>
      </c>
      <c r="B59" s="1" t="s">
        <v>68</v>
      </c>
    </row>
    <row r="60" ht="18.75">
      <c r="B60" s="1" t="s">
        <v>33</v>
      </c>
    </row>
    <row r="61" ht="18.75">
      <c r="B61" s="1" t="s">
        <v>34</v>
      </c>
    </row>
    <row r="62" ht="22.5">
      <c r="B62" s="1" t="s">
        <v>35</v>
      </c>
    </row>
    <row r="63" spans="1:2" ht="18.75">
      <c r="A63" s="1" t="s">
        <v>389</v>
      </c>
      <c r="B63" s="1" t="s">
        <v>36</v>
      </c>
    </row>
    <row r="64" ht="18.75">
      <c r="B64" s="1" t="s">
        <v>506</v>
      </c>
    </row>
    <row r="65" ht="18.75">
      <c r="B65" s="1" t="s">
        <v>507</v>
      </c>
    </row>
    <row r="66" ht="18.75">
      <c r="B66" s="1" t="s">
        <v>508</v>
      </c>
    </row>
    <row r="67" ht="18.75">
      <c r="B67" s="1" t="s">
        <v>509</v>
      </c>
    </row>
    <row r="68" ht="18.75">
      <c r="A68" s="1" t="s">
        <v>43</v>
      </c>
    </row>
    <row r="69" ht="18.75">
      <c r="A69" s="1" t="s">
        <v>44</v>
      </c>
    </row>
    <row r="70" spans="2:8" ht="18.75">
      <c r="B70" s="3" t="s">
        <v>16</v>
      </c>
      <c r="C70" s="3"/>
      <c r="D70" s="3"/>
      <c r="E70" s="3"/>
      <c r="F70" s="3"/>
      <c r="G70" s="3"/>
      <c r="H70" s="3"/>
    </row>
    <row r="71" spans="1:9" ht="19.5">
      <c r="A71" s="158" t="s">
        <v>46</v>
      </c>
      <c r="B71" s="158"/>
      <c r="C71" s="158"/>
      <c r="D71" s="158"/>
      <c r="E71" s="158"/>
      <c r="F71" s="158"/>
      <c r="G71" s="158"/>
      <c r="H71" s="158"/>
      <c r="I71" s="158"/>
    </row>
    <row r="72" spans="2:7" ht="18.75">
      <c r="B72" s="159" t="s">
        <v>47</v>
      </c>
      <c r="C72" s="159"/>
      <c r="D72" s="159"/>
      <c r="E72" s="159"/>
      <c r="F72" s="159"/>
      <c r="G72" s="159"/>
    </row>
    <row r="73" ht="18.75">
      <c r="H73" s="7"/>
    </row>
    <row r="74" ht="18.75">
      <c r="A74" s="1" t="s">
        <v>83</v>
      </c>
    </row>
    <row r="75" ht="18.75">
      <c r="A75" s="1" t="s">
        <v>48</v>
      </c>
    </row>
    <row r="76" ht="18.75">
      <c r="A76" s="1" t="s">
        <v>49</v>
      </c>
    </row>
    <row r="77" ht="18.75">
      <c r="A77" s="1" t="s">
        <v>55</v>
      </c>
    </row>
    <row r="78" ht="18.75">
      <c r="A78" s="1" t="s">
        <v>514</v>
      </c>
    </row>
    <row r="80" ht="18.75">
      <c r="A80" s="1" t="s">
        <v>17</v>
      </c>
    </row>
    <row r="81" ht="18.75">
      <c r="A81" s="1" t="s">
        <v>18</v>
      </c>
    </row>
    <row r="82" ht="18.75">
      <c r="A82" s="1" t="s">
        <v>19</v>
      </c>
    </row>
    <row r="83" ht="18.75">
      <c r="A83" s="1" t="s">
        <v>510</v>
      </c>
    </row>
    <row r="85" ht="18.75">
      <c r="A85" s="1" t="s">
        <v>50</v>
      </c>
    </row>
    <row r="86" ht="18.75">
      <c r="A86" s="1" t="s">
        <v>51</v>
      </c>
    </row>
    <row r="87" ht="18.75">
      <c r="A87" s="1" t="s">
        <v>52</v>
      </c>
    </row>
    <row r="88" ht="18.75">
      <c r="A88" s="1" t="s">
        <v>53</v>
      </c>
    </row>
    <row r="89" ht="22.5">
      <c r="A89" s="1" t="s">
        <v>54</v>
      </c>
    </row>
    <row r="90" ht="18.75">
      <c r="A90" s="1" t="s">
        <v>20</v>
      </c>
    </row>
    <row r="91" spans="1:2" ht="18.75">
      <c r="A91" s="1" t="s">
        <v>56</v>
      </c>
      <c r="B91" s="1" t="s">
        <v>141</v>
      </c>
    </row>
    <row r="92" ht="18.75">
      <c r="B92" s="1" t="s">
        <v>142</v>
      </c>
    </row>
    <row r="93" ht="18.75">
      <c r="B93" s="1" t="s">
        <v>57</v>
      </c>
    </row>
    <row r="94" ht="18.75">
      <c r="B94" s="1" t="s">
        <v>58</v>
      </c>
    </row>
    <row r="95" ht="18.75">
      <c r="B95" s="1" t="s">
        <v>69</v>
      </c>
    </row>
    <row r="96" spans="1:2" ht="18.75">
      <c r="A96" s="1" t="s">
        <v>56</v>
      </c>
      <c r="B96" s="1" t="s">
        <v>61</v>
      </c>
    </row>
    <row r="97" ht="18.75">
      <c r="B97" s="1" t="s">
        <v>70</v>
      </c>
    </row>
    <row r="98" spans="1:2" ht="18.75">
      <c r="A98" s="1" t="s">
        <v>56</v>
      </c>
      <c r="B98" s="1" t="s">
        <v>143</v>
      </c>
    </row>
    <row r="99" ht="18.75">
      <c r="B99" s="1" t="s">
        <v>144</v>
      </c>
    </row>
    <row r="100" ht="18.75">
      <c r="B100" s="1" t="s">
        <v>27</v>
      </c>
    </row>
    <row r="101" spans="1:2" ht="18.75">
      <c r="A101" s="1" t="s">
        <v>56</v>
      </c>
      <c r="B101" s="1" t="s">
        <v>62</v>
      </c>
    </row>
    <row r="102" ht="18.75">
      <c r="B102" s="1" t="s">
        <v>145</v>
      </c>
    </row>
    <row r="104" ht="18.75">
      <c r="A104" s="3" t="s">
        <v>63</v>
      </c>
    </row>
    <row r="105" ht="18.75">
      <c r="A105" s="3" t="s">
        <v>14</v>
      </c>
    </row>
    <row r="107" ht="18.75">
      <c r="A107" s="1" t="s">
        <v>79</v>
      </c>
    </row>
    <row r="108" ht="18.75">
      <c r="A108" s="1" t="s">
        <v>80</v>
      </c>
    </row>
    <row r="109" ht="18.75">
      <c r="A109" s="1" t="s">
        <v>13</v>
      </c>
    </row>
  </sheetData>
  <sheetProtection password="CEE5" sheet="1" objects="1" scenarios="1"/>
  <mergeCells count="9">
    <mergeCell ref="A71:I71"/>
    <mergeCell ref="A30:I30"/>
    <mergeCell ref="B72:G72"/>
    <mergeCell ref="B32:F32"/>
    <mergeCell ref="B38:H38"/>
    <mergeCell ref="A2:I2"/>
    <mergeCell ref="A4:I4"/>
    <mergeCell ref="B6:E6"/>
    <mergeCell ref="B25:F25"/>
  </mergeCells>
  <printOptions/>
  <pageMargins left="0.984251968503937" right="0.5905511811023623" top="0.984251968503937" bottom="0.984251968503937" header="0.5118110236220472" footer="0.5118110236220472"/>
  <pageSetup orientation="portrait" paperSize="9" scale="90" r:id="rId1"/>
  <rowBreaks count="2" manualBreakCount="2">
    <brk id="37" max="255" man="1"/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I124"/>
  <sheetViews>
    <sheetView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3" spans="1:9" ht="20.25">
      <c r="A3" s="166" t="s">
        <v>12</v>
      </c>
      <c r="B3" s="166"/>
      <c r="C3" s="166"/>
      <c r="D3" s="166"/>
      <c r="E3" s="166"/>
      <c r="F3" s="166"/>
      <c r="G3" s="166"/>
      <c r="H3" s="166"/>
      <c r="I3" s="166"/>
    </row>
    <row r="5" spans="1:9" ht="18.75">
      <c r="A5" s="163" t="s">
        <v>127</v>
      </c>
      <c r="B5" s="163"/>
      <c r="C5" s="163"/>
      <c r="D5" s="163"/>
      <c r="E5" s="163"/>
      <c r="F5" s="163"/>
      <c r="G5" s="163"/>
      <c r="H5" s="163"/>
      <c r="I5" s="163"/>
    </row>
    <row r="6" spans="3:5" ht="18.75">
      <c r="C6" s="3" t="s">
        <v>91</v>
      </c>
      <c r="D6" s="3"/>
      <c r="E6" s="3"/>
    </row>
    <row r="7" spans="8:9" ht="18.75">
      <c r="H7" s="163" t="s">
        <v>332</v>
      </c>
      <c r="I7" s="163"/>
    </row>
    <row r="8" spans="1:9" ht="18.75">
      <c r="A8" s="189" t="s">
        <v>331</v>
      </c>
      <c r="B8" s="189"/>
      <c r="C8" s="189"/>
      <c r="D8" s="189"/>
      <c r="E8" s="189"/>
      <c r="F8" s="189"/>
      <c r="G8" s="189"/>
      <c r="H8" s="189"/>
      <c r="I8" s="189"/>
    </row>
    <row r="9" spans="1:9" ht="22.5">
      <c r="A9" s="189" t="s">
        <v>59</v>
      </c>
      <c r="B9" s="189"/>
      <c r="C9" s="189"/>
      <c r="D9" s="189"/>
      <c r="E9" s="189"/>
      <c r="F9" s="189"/>
      <c r="G9" s="189"/>
      <c r="H9" s="189"/>
      <c r="I9" s="189"/>
    </row>
    <row r="11" spans="1:9" ht="18.75">
      <c r="A11" s="172" t="s">
        <v>352</v>
      </c>
      <c r="B11" s="184"/>
      <c r="C11" s="173"/>
      <c r="D11" s="186" t="s">
        <v>353</v>
      </c>
      <c r="E11" s="187"/>
      <c r="F11" s="187"/>
      <c r="G11" s="187"/>
      <c r="H11" s="187"/>
      <c r="I11" s="188"/>
    </row>
    <row r="12" spans="1:9" ht="18.75">
      <c r="A12" s="176"/>
      <c r="B12" s="185"/>
      <c r="C12" s="185"/>
      <c r="D12" s="47">
        <v>1</v>
      </c>
      <c r="E12" s="47">
        <v>2</v>
      </c>
      <c r="F12" s="47">
        <v>3</v>
      </c>
      <c r="G12" s="47">
        <v>4</v>
      </c>
      <c r="H12" s="47">
        <v>5</v>
      </c>
      <c r="I12" s="47">
        <v>6</v>
      </c>
    </row>
    <row r="13" spans="1:9" ht="18.75">
      <c r="A13" s="49" t="s">
        <v>333</v>
      </c>
      <c r="B13" s="50"/>
      <c r="C13" s="50"/>
      <c r="D13" s="52">
        <v>500</v>
      </c>
      <c r="E13" s="52">
        <v>500</v>
      </c>
      <c r="F13" s="52">
        <v>400</v>
      </c>
      <c r="G13" s="52">
        <v>700</v>
      </c>
      <c r="H13" s="52">
        <v>600</v>
      </c>
      <c r="I13" s="53">
        <v>600</v>
      </c>
    </row>
    <row r="14" spans="1:9" ht="18.75">
      <c r="A14" s="51" t="s">
        <v>334</v>
      </c>
      <c r="B14" s="48"/>
      <c r="C14" s="48"/>
      <c r="D14" s="55"/>
      <c r="E14" s="55"/>
      <c r="F14" s="55"/>
      <c r="G14" s="55"/>
      <c r="H14" s="55"/>
      <c r="I14" s="56"/>
    </row>
    <row r="15" spans="1:9" ht="18.75">
      <c r="A15" s="49" t="s">
        <v>335</v>
      </c>
      <c r="B15" s="50"/>
      <c r="C15" s="50"/>
      <c r="D15" s="54">
        <v>1</v>
      </c>
      <c r="E15" s="54">
        <v>1</v>
      </c>
      <c r="F15" s="54">
        <v>1</v>
      </c>
      <c r="G15" s="54">
        <v>1</v>
      </c>
      <c r="H15" s="54">
        <v>1</v>
      </c>
      <c r="I15" s="54">
        <v>1</v>
      </c>
    </row>
    <row r="16" spans="1:9" ht="18.75">
      <c r="A16" s="51" t="s">
        <v>336</v>
      </c>
      <c r="B16" s="48"/>
      <c r="C16" s="48"/>
      <c r="D16" s="55"/>
      <c r="E16" s="55"/>
      <c r="F16" s="55"/>
      <c r="G16" s="55"/>
      <c r="H16" s="55"/>
      <c r="I16" s="56"/>
    </row>
    <row r="17" spans="1:9" ht="18.75">
      <c r="A17" s="62" t="s">
        <v>337</v>
      </c>
      <c r="B17" s="60"/>
      <c r="C17" s="60"/>
      <c r="D17" s="126">
        <v>1.383</v>
      </c>
      <c r="E17" s="126">
        <v>1.425</v>
      </c>
      <c r="F17" s="126">
        <v>1.391</v>
      </c>
      <c r="G17" s="126">
        <v>1.383</v>
      </c>
      <c r="H17" s="126">
        <v>1.391</v>
      </c>
      <c r="I17" s="124">
        <v>1.421</v>
      </c>
    </row>
    <row r="18" spans="1:9" ht="18.75">
      <c r="A18" s="49" t="s">
        <v>338</v>
      </c>
      <c r="B18" s="50"/>
      <c r="C18" s="50"/>
      <c r="D18" s="54">
        <v>6</v>
      </c>
      <c r="E18" s="54">
        <v>8</v>
      </c>
      <c r="F18" s="54">
        <v>10</v>
      </c>
      <c r="G18" s="54">
        <v>12</v>
      </c>
      <c r="H18" s="54">
        <v>7</v>
      </c>
      <c r="I18" s="53">
        <v>14</v>
      </c>
    </row>
    <row r="19" spans="1:9" ht="18.75">
      <c r="A19" s="51" t="s">
        <v>339</v>
      </c>
      <c r="B19" s="48"/>
      <c r="C19" s="48"/>
      <c r="D19" s="55"/>
      <c r="E19" s="55"/>
      <c r="F19" s="55"/>
      <c r="G19" s="55"/>
      <c r="H19" s="55"/>
      <c r="I19" s="56"/>
    </row>
    <row r="20" spans="1:9" ht="18.75">
      <c r="A20" s="49" t="s">
        <v>340</v>
      </c>
      <c r="B20" s="50"/>
      <c r="C20" s="50"/>
      <c r="D20" s="54">
        <v>22</v>
      </c>
      <c r="E20" s="54">
        <v>20</v>
      </c>
      <c r="F20" s="54">
        <v>22</v>
      </c>
      <c r="G20" s="54">
        <v>23</v>
      </c>
      <c r="H20" s="54">
        <v>24</v>
      </c>
      <c r="I20" s="53">
        <v>21</v>
      </c>
    </row>
    <row r="21" spans="1:9" ht="18.75">
      <c r="A21" s="51" t="s">
        <v>341</v>
      </c>
      <c r="B21" s="48"/>
      <c r="C21" s="48"/>
      <c r="D21" s="55"/>
      <c r="E21" s="55"/>
      <c r="F21" s="55"/>
      <c r="G21" s="55"/>
      <c r="H21" s="55"/>
      <c r="I21" s="56"/>
    </row>
    <row r="22" spans="1:9" ht="18.75">
      <c r="A22" s="49" t="s">
        <v>342</v>
      </c>
      <c r="B22" s="50"/>
      <c r="C22" s="50"/>
      <c r="D22" s="54">
        <v>-15</v>
      </c>
      <c r="E22" s="54">
        <v>-26</v>
      </c>
      <c r="F22" s="54">
        <v>-20</v>
      </c>
      <c r="G22" s="54">
        <v>-15</v>
      </c>
      <c r="H22" s="54">
        <v>-20</v>
      </c>
      <c r="I22" s="53">
        <v>-25</v>
      </c>
    </row>
    <row r="23" spans="1:9" ht="18.75">
      <c r="A23" s="51" t="s">
        <v>343</v>
      </c>
      <c r="B23" s="48"/>
      <c r="C23" s="48"/>
      <c r="D23" s="55"/>
      <c r="E23" s="55"/>
      <c r="F23" s="55"/>
      <c r="G23" s="55"/>
      <c r="H23" s="55"/>
      <c r="I23" s="56"/>
    </row>
    <row r="24" spans="1:9" ht="18.75">
      <c r="A24" s="49" t="s">
        <v>344</v>
      </c>
      <c r="B24" s="50"/>
      <c r="C24" s="50"/>
      <c r="D24" s="54">
        <v>24</v>
      </c>
      <c r="E24" s="54">
        <v>25</v>
      </c>
      <c r="F24" s="54">
        <v>24</v>
      </c>
      <c r="G24" s="54">
        <v>23</v>
      </c>
      <c r="H24" s="54">
        <v>24</v>
      </c>
      <c r="I24" s="53">
        <v>22</v>
      </c>
    </row>
    <row r="25" spans="1:9" ht="18.75">
      <c r="A25" s="51" t="s">
        <v>345</v>
      </c>
      <c r="B25" s="48"/>
      <c r="C25" s="48"/>
      <c r="D25" s="55"/>
      <c r="E25" s="55"/>
      <c r="F25" s="55"/>
      <c r="G25" s="55"/>
      <c r="H25" s="55"/>
      <c r="I25" s="56"/>
    </row>
    <row r="26" spans="1:9" ht="18.75">
      <c r="A26" s="49" t="s">
        <v>346</v>
      </c>
      <c r="B26" s="50"/>
      <c r="C26" s="50"/>
      <c r="D26" s="54">
        <v>0.15</v>
      </c>
      <c r="E26" s="54">
        <v>0.14</v>
      </c>
      <c r="F26" s="54">
        <v>0.12</v>
      </c>
      <c r="G26" s="54">
        <v>0.16</v>
      </c>
      <c r="H26" s="54">
        <v>0.14</v>
      </c>
      <c r="I26" s="53">
        <v>0.15</v>
      </c>
    </row>
    <row r="27" spans="1:9" ht="18.75">
      <c r="A27" s="51" t="s">
        <v>347</v>
      </c>
      <c r="B27" s="48"/>
      <c r="C27" s="48"/>
      <c r="D27" s="55"/>
      <c r="E27" s="55"/>
      <c r="F27" s="55"/>
      <c r="G27" s="55"/>
      <c r="H27" s="55"/>
      <c r="I27" s="56"/>
    </row>
    <row r="28" spans="1:9" ht="18.75">
      <c r="A28" s="49" t="s">
        <v>348</v>
      </c>
      <c r="B28" s="50"/>
      <c r="C28" s="50"/>
      <c r="D28" s="54">
        <v>4</v>
      </c>
      <c r="E28" s="54">
        <v>4</v>
      </c>
      <c r="F28" s="54">
        <v>2</v>
      </c>
      <c r="G28" s="54">
        <v>3</v>
      </c>
      <c r="H28" s="54">
        <v>4</v>
      </c>
      <c r="I28" s="53">
        <v>4</v>
      </c>
    </row>
    <row r="29" spans="1:9" ht="18.75">
      <c r="A29" s="51" t="s">
        <v>349</v>
      </c>
      <c r="B29" s="48"/>
      <c r="C29" s="48"/>
      <c r="D29" s="55"/>
      <c r="E29" s="55"/>
      <c r="F29" s="55"/>
      <c r="G29" s="55"/>
      <c r="H29" s="55"/>
      <c r="I29" s="56"/>
    </row>
    <row r="30" spans="1:9" ht="18.75">
      <c r="A30" s="49" t="s">
        <v>350</v>
      </c>
      <c r="B30" s="50"/>
      <c r="C30" s="50"/>
      <c r="D30" s="54">
        <v>50</v>
      </c>
      <c r="E30" s="54">
        <v>60</v>
      </c>
      <c r="F30" s="54">
        <v>45</v>
      </c>
      <c r="G30" s="54">
        <v>55</v>
      </c>
      <c r="H30" s="54">
        <v>53</v>
      </c>
      <c r="I30" s="53">
        <v>56</v>
      </c>
    </row>
    <row r="31" spans="1:9" ht="18.75">
      <c r="A31" s="51" t="s">
        <v>351</v>
      </c>
      <c r="B31" s="48"/>
      <c r="C31" s="48"/>
      <c r="D31" s="55"/>
      <c r="E31" s="55"/>
      <c r="F31" s="55"/>
      <c r="G31" s="55"/>
      <c r="H31" s="55"/>
      <c r="I31" s="56"/>
    </row>
    <row r="32" spans="8:9" ht="18.75">
      <c r="H32" s="202" t="s">
        <v>355</v>
      </c>
      <c r="I32" s="202"/>
    </row>
    <row r="33" spans="1:9" ht="18.75">
      <c r="A33" s="163" t="s">
        <v>105</v>
      </c>
      <c r="B33" s="163"/>
      <c r="C33" s="163"/>
      <c r="D33" s="163"/>
      <c r="E33" s="163"/>
      <c r="F33" s="163"/>
      <c r="G33" s="163"/>
      <c r="H33" s="163"/>
      <c r="I33" s="163"/>
    </row>
    <row r="34" spans="1:9" ht="22.5">
      <c r="A34" s="207" t="s">
        <v>104</v>
      </c>
      <c r="B34" s="208"/>
      <c r="C34" s="208"/>
      <c r="D34" s="208"/>
      <c r="E34" s="208"/>
      <c r="F34" s="209"/>
      <c r="G34" s="207" t="s">
        <v>106</v>
      </c>
      <c r="H34" s="208"/>
      <c r="I34" s="209"/>
    </row>
    <row r="35" spans="1:9" ht="18.75">
      <c r="A35" s="112" t="s">
        <v>100</v>
      </c>
      <c r="B35" s="10"/>
      <c r="C35" s="10"/>
      <c r="D35" s="10"/>
      <c r="E35" s="10"/>
      <c r="F35" s="114"/>
      <c r="G35" s="203">
        <v>8</v>
      </c>
      <c r="H35" s="202"/>
      <c r="I35" s="204"/>
    </row>
    <row r="36" spans="1:9" ht="18.75">
      <c r="A36" s="112" t="s">
        <v>101</v>
      </c>
      <c r="B36" s="10"/>
      <c r="C36" s="10"/>
      <c r="D36" s="10"/>
      <c r="E36" s="10"/>
      <c r="F36" s="113"/>
      <c r="G36" s="205">
        <v>12</v>
      </c>
      <c r="H36" s="151"/>
      <c r="I36" s="206"/>
    </row>
    <row r="37" spans="1:9" ht="18.75">
      <c r="A37" s="112" t="s">
        <v>102</v>
      </c>
      <c r="B37" s="10"/>
      <c r="C37" s="10"/>
      <c r="D37" s="10"/>
      <c r="E37" s="10"/>
      <c r="F37" s="113"/>
      <c r="G37" s="205">
        <v>17</v>
      </c>
      <c r="H37" s="151"/>
      <c r="I37" s="206"/>
    </row>
    <row r="38" spans="1:9" ht="18.75">
      <c r="A38" s="70" t="s">
        <v>103</v>
      </c>
      <c r="B38" s="68"/>
      <c r="C38" s="68"/>
      <c r="D38" s="68"/>
      <c r="E38" s="68"/>
      <c r="F38" s="71"/>
      <c r="G38" s="199" t="s">
        <v>107</v>
      </c>
      <c r="H38" s="200"/>
      <c r="I38" s="201"/>
    </row>
    <row r="40" spans="8:9" ht="18.75">
      <c r="H40" s="163" t="s">
        <v>359</v>
      </c>
      <c r="I40" s="163"/>
    </row>
    <row r="41" spans="1:9" ht="18.75">
      <c r="A41" s="163" t="s">
        <v>331</v>
      </c>
      <c r="B41" s="163"/>
      <c r="C41" s="163"/>
      <c r="D41" s="163"/>
      <c r="E41" s="163"/>
      <c r="F41" s="163"/>
      <c r="G41" s="163"/>
      <c r="H41" s="163"/>
      <c r="I41" s="163"/>
    </row>
    <row r="42" spans="1:9" ht="22.5">
      <c r="A42" s="163" t="s">
        <v>354</v>
      </c>
      <c r="B42" s="163"/>
      <c r="C42" s="163"/>
      <c r="D42" s="163"/>
      <c r="E42" s="163"/>
      <c r="F42" s="163"/>
      <c r="G42" s="163"/>
      <c r="H42" s="163"/>
      <c r="I42" s="163"/>
    </row>
    <row r="44" spans="1:9" ht="18.75">
      <c r="A44" s="172" t="s">
        <v>352</v>
      </c>
      <c r="B44" s="184"/>
      <c r="C44" s="173"/>
      <c r="D44" s="186" t="s">
        <v>353</v>
      </c>
      <c r="E44" s="187"/>
      <c r="F44" s="187"/>
      <c r="G44" s="187"/>
      <c r="H44" s="187"/>
      <c r="I44" s="188"/>
    </row>
    <row r="45" spans="1:9" ht="18.75">
      <c r="A45" s="176"/>
      <c r="B45" s="185"/>
      <c r="C45" s="185"/>
      <c r="D45" s="47">
        <v>1</v>
      </c>
      <c r="E45" s="47">
        <v>2</v>
      </c>
      <c r="F45" s="47">
        <v>3</v>
      </c>
      <c r="G45" s="47">
        <v>4</v>
      </c>
      <c r="H45" s="47">
        <v>5</v>
      </c>
      <c r="I45" s="47">
        <v>6</v>
      </c>
    </row>
    <row r="46" spans="1:9" ht="18.75">
      <c r="A46" s="49" t="s">
        <v>333</v>
      </c>
      <c r="B46" s="50"/>
      <c r="C46" s="50"/>
      <c r="D46" s="52">
        <v>400</v>
      </c>
      <c r="E46" s="52">
        <v>400</v>
      </c>
      <c r="F46" s="52">
        <v>600</v>
      </c>
      <c r="G46" s="52">
        <v>600</v>
      </c>
      <c r="H46" s="52">
        <v>400</v>
      </c>
      <c r="I46" s="53">
        <v>600</v>
      </c>
    </row>
    <row r="47" spans="1:9" ht="18.75">
      <c r="A47" s="49" t="s">
        <v>334</v>
      </c>
      <c r="B47" s="50"/>
      <c r="C47" s="50"/>
      <c r="D47" s="54"/>
      <c r="E47" s="54"/>
      <c r="F47" s="54"/>
      <c r="G47" s="54"/>
      <c r="H47" s="54"/>
      <c r="I47" s="53"/>
    </row>
    <row r="48" spans="1:9" ht="18.75">
      <c r="A48" s="57" t="s">
        <v>356</v>
      </c>
      <c r="B48" s="57"/>
      <c r="C48" s="57"/>
      <c r="D48" s="58">
        <v>2500</v>
      </c>
      <c r="E48" s="58">
        <v>3100</v>
      </c>
      <c r="F48" s="58">
        <v>3000</v>
      </c>
      <c r="G48" s="58">
        <v>2000</v>
      </c>
      <c r="H48" s="58">
        <v>3000</v>
      </c>
      <c r="I48" s="58">
        <v>2700</v>
      </c>
    </row>
    <row r="49" spans="1:9" ht="18.75">
      <c r="A49" s="57" t="s">
        <v>357</v>
      </c>
      <c r="B49" s="57"/>
      <c r="C49" s="57"/>
      <c r="D49" s="59"/>
      <c r="E49" s="59"/>
      <c r="F49" s="59"/>
      <c r="G49" s="59"/>
      <c r="H49" s="59"/>
      <c r="I49" s="59"/>
    </row>
    <row r="50" spans="1:9" ht="18.75">
      <c r="A50" s="49" t="s">
        <v>335</v>
      </c>
      <c r="B50" s="50"/>
      <c r="C50" s="50"/>
      <c r="D50" s="54">
        <v>1</v>
      </c>
      <c r="E50" s="54">
        <v>1</v>
      </c>
      <c r="F50" s="54">
        <v>1</v>
      </c>
      <c r="G50" s="54">
        <v>1</v>
      </c>
      <c r="H50" s="54">
        <v>1</v>
      </c>
      <c r="I50" s="54">
        <v>1</v>
      </c>
    </row>
    <row r="51" spans="1:9" ht="18.75">
      <c r="A51" s="51" t="s">
        <v>336</v>
      </c>
      <c r="B51" s="48"/>
      <c r="C51" s="48"/>
      <c r="D51" s="55"/>
      <c r="E51" s="55"/>
      <c r="F51" s="55"/>
      <c r="G51" s="55"/>
      <c r="H51" s="55"/>
      <c r="I51" s="56"/>
    </row>
    <row r="52" spans="1:9" ht="18.75">
      <c r="A52" s="62" t="s">
        <v>337</v>
      </c>
      <c r="B52" s="60"/>
      <c r="C52" s="60"/>
      <c r="D52" s="126">
        <v>1.173</v>
      </c>
      <c r="E52" s="126">
        <v>1.181</v>
      </c>
      <c r="F52" s="126">
        <v>1.177</v>
      </c>
      <c r="G52" s="126">
        <v>1.165</v>
      </c>
      <c r="H52" s="126">
        <v>1.177</v>
      </c>
      <c r="I52" s="124">
        <v>1.173</v>
      </c>
    </row>
    <row r="53" spans="1:9" ht="18.75">
      <c r="A53" s="49" t="s">
        <v>338</v>
      </c>
      <c r="B53" s="50"/>
      <c r="C53" s="50"/>
      <c r="D53" s="54">
        <v>6</v>
      </c>
      <c r="E53" s="54">
        <v>8</v>
      </c>
      <c r="F53" s="54">
        <v>10</v>
      </c>
      <c r="G53" s="54">
        <v>12</v>
      </c>
      <c r="H53" s="54">
        <v>7</v>
      </c>
      <c r="I53" s="53">
        <v>14</v>
      </c>
    </row>
    <row r="54" spans="1:9" ht="18.75">
      <c r="A54" s="51" t="s">
        <v>339</v>
      </c>
      <c r="B54" s="48"/>
      <c r="C54" s="48"/>
      <c r="D54" s="55"/>
      <c r="E54" s="55"/>
      <c r="F54" s="55"/>
      <c r="G54" s="55"/>
      <c r="H54" s="55"/>
      <c r="I54" s="56"/>
    </row>
    <row r="55" spans="1:9" ht="18.75">
      <c r="A55" s="49" t="s">
        <v>340</v>
      </c>
      <c r="B55" s="50"/>
      <c r="C55" s="50"/>
      <c r="D55" s="54">
        <v>18</v>
      </c>
      <c r="E55" s="54">
        <v>20</v>
      </c>
      <c r="F55" s="54">
        <v>22</v>
      </c>
      <c r="G55" s="54">
        <v>23</v>
      </c>
      <c r="H55" s="54">
        <v>24</v>
      </c>
      <c r="I55" s="53">
        <v>21</v>
      </c>
    </row>
    <row r="56" spans="1:9" ht="18.75">
      <c r="A56" s="51" t="s">
        <v>341</v>
      </c>
      <c r="B56" s="48"/>
      <c r="C56" s="48"/>
      <c r="D56" s="55"/>
      <c r="E56" s="55"/>
      <c r="F56" s="55"/>
      <c r="G56" s="55"/>
      <c r="H56" s="55"/>
      <c r="I56" s="56"/>
    </row>
    <row r="57" spans="1:9" ht="18.75">
      <c r="A57" s="49" t="s">
        <v>358</v>
      </c>
      <c r="B57" s="50"/>
      <c r="C57" s="50"/>
      <c r="D57" s="54">
        <v>28</v>
      </c>
      <c r="E57" s="54">
        <v>26</v>
      </c>
      <c r="F57" s="54">
        <v>27</v>
      </c>
      <c r="G57" s="54">
        <v>30</v>
      </c>
      <c r="H57" s="54">
        <v>27</v>
      </c>
      <c r="I57" s="53">
        <v>28</v>
      </c>
    </row>
    <row r="58" spans="1:9" ht="18.75">
      <c r="A58" s="51" t="s">
        <v>343</v>
      </c>
      <c r="B58" s="48"/>
      <c r="C58" s="48"/>
      <c r="D58" s="55"/>
      <c r="E58" s="55"/>
      <c r="F58" s="55"/>
      <c r="G58" s="55"/>
      <c r="H58" s="55"/>
      <c r="I58" s="56"/>
    </row>
    <row r="59" spans="1:9" ht="18.75">
      <c r="A59" s="49" t="s">
        <v>346</v>
      </c>
      <c r="B59" s="50"/>
      <c r="C59" s="50"/>
      <c r="D59" s="54">
        <v>0.12</v>
      </c>
      <c r="E59" s="54">
        <v>0.13</v>
      </c>
      <c r="F59" s="54">
        <v>0.18</v>
      </c>
      <c r="G59" s="54">
        <v>0.2</v>
      </c>
      <c r="H59" s="54">
        <v>0.2</v>
      </c>
      <c r="I59" s="53">
        <v>0.25</v>
      </c>
    </row>
    <row r="60" spans="1:9" ht="18.75">
      <c r="A60" s="51" t="s">
        <v>347</v>
      </c>
      <c r="B60" s="48"/>
      <c r="C60" s="48"/>
      <c r="D60" s="55"/>
      <c r="E60" s="55"/>
      <c r="F60" s="55"/>
      <c r="G60" s="55"/>
      <c r="H60" s="55"/>
      <c r="I60" s="56"/>
    </row>
    <row r="61" spans="1:9" ht="18.75">
      <c r="A61" s="49" t="s">
        <v>348</v>
      </c>
      <c r="B61" s="50"/>
      <c r="C61" s="50"/>
      <c r="D61" s="54">
        <v>3</v>
      </c>
      <c r="E61" s="54">
        <v>4</v>
      </c>
      <c r="F61" s="54">
        <v>3</v>
      </c>
      <c r="G61" s="54">
        <v>4</v>
      </c>
      <c r="H61" s="54">
        <v>3</v>
      </c>
      <c r="I61" s="53">
        <v>3</v>
      </c>
    </row>
    <row r="62" spans="1:9" ht="18.75">
      <c r="A62" s="51" t="s">
        <v>349</v>
      </c>
      <c r="B62" s="48"/>
      <c r="C62" s="48"/>
      <c r="D62" s="55"/>
      <c r="E62" s="55"/>
      <c r="F62" s="55"/>
      <c r="G62" s="55"/>
      <c r="H62" s="55"/>
      <c r="I62" s="56"/>
    </row>
    <row r="63" spans="1:9" ht="18.75">
      <c r="A63" s="49" t="s">
        <v>350</v>
      </c>
      <c r="B63" s="50"/>
      <c r="C63" s="50"/>
      <c r="D63" s="54">
        <v>55</v>
      </c>
      <c r="E63" s="54">
        <v>40</v>
      </c>
      <c r="F63" s="54">
        <v>60</v>
      </c>
      <c r="G63" s="54">
        <v>45</v>
      </c>
      <c r="H63" s="54">
        <v>53</v>
      </c>
      <c r="I63" s="53">
        <v>56</v>
      </c>
    </row>
    <row r="64" spans="1:9" ht="18.75">
      <c r="A64" s="51" t="s">
        <v>351</v>
      </c>
      <c r="B64" s="48"/>
      <c r="C64" s="48"/>
      <c r="D64" s="55"/>
      <c r="E64" s="55"/>
      <c r="F64" s="55"/>
      <c r="G64" s="55"/>
      <c r="H64" s="55"/>
      <c r="I64" s="56"/>
    </row>
    <row r="65" spans="4:9" ht="18.75">
      <c r="D65" s="136"/>
      <c r="E65" s="136"/>
      <c r="F65" s="3"/>
      <c r="H65" s="136"/>
      <c r="I65" s="136"/>
    </row>
    <row r="66" ht="18.75">
      <c r="C66" s="3" t="s">
        <v>92</v>
      </c>
    </row>
    <row r="67" spans="8:9" ht="18.75">
      <c r="H67" s="163" t="s">
        <v>360</v>
      </c>
      <c r="I67" s="163"/>
    </row>
    <row r="68" spans="1:9" ht="18.75">
      <c r="A68" s="163" t="s">
        <v>21</v>
      </c>
      <c r="B68" s="163"/>
      <c r="C68" s="163"/>
      <c r="D68" s="163"/>
      <c r="E68" s="163"/>
      <c r="F68" s="163"/>
      <c r="G68" s="163"/>
      <c r="H68" s="163"/>
      <c r="I68" s="163"/>
    </row>
    <row r="69" spans="1:9" ht="18.75">
      <c r="A69" s="46"/>
      <c r="B69" s="46"/>
      <c r="C69" s="46"/>
      <c r="D69" s="46"/>
      <c r="E69" s="46"/>
      <c r="F69" s="46"/>
      <c r="G69" s="46"/>
      <c r="H69" s="46"/>
      <c r="I69" s="46"/>
    </row>
    <row r="70" spans="1:9" ht="18.75">
      <c r="A70" s="172" t="s">
        <v>361</v>
      </c>
      <c r="B70" s="184"/>
      <c r="C70" s="172" t="s">
        <v>362</v>
      </c>
      <c r="D70" s="173"/>
      <c r="E70" s="193" t="s">
        <v>374</v>
      </c>
      <c r="F70" s="194"/>
      <c r="G70" s="190" t="s">
        <v>363</v>
      </c>
      <c r="H70" s="191"/>
      <c r="I70" s="192"/>
    </row>
    <row r="71" spans="1:9" ht="18.75">
      <c r="A71" s="174"/>
      <c r="B71" s="153"/>
      <c r="C71" s="174"/>
      <c r="D71" s="175"/>
      <c r="E71" s="195"/>
      <c r="F71" s="196"/>
      <c r="G71" s="58" t="s">
        <v>364</v>
      </c>
      <c r="H71" s="58" t="s">
        <v>366</v>
      </c>
      <c r="I71" s="67" t="s">
        <v>370</v>
      </c>
    </row>
    <row r="72" spans="1:9" ht="18.75">
      <c r="A72" s="174"/>
      <c r="B72" s="153"/>
      <c r="C72" s="174"/>
      <c r="D72" s="175"/>
      <c r="E72" s="195"/>
      <c r="F72" s="196"/>
      <c r="G72" s="66" t="s">
        <v>365</v>
      </c>
      <c r="H72" s="66" t="s">
        <v>367</v>
      </c>
      <c r="I72" s="66" t="s">
        <v>371</v>
      </c>
    </row>
    <row r="73" spans="1:9" ht="18.75">
      <c r="A73" s="174"/>
      <c r="B73" s="153"/>
      <c r="C73" s="174"/>
      <c r="D73" s="175"/>
      <c r="E73" s="195"/>
      <c r="F73" s="196"/>
      <c r="G73" s="66" t="s">
        <v>373</v>
      </c>
      <c r="H73" s="66" t="s">
        <v>368</v>
      </c>
      <c r="I73" s="66" t="s">
        <v>372</v>
      </c>
    </row>
    <row r="74" spans="1:9" ht="19.5">
      <c r="A74" s="174"/>
      <c r="B74" s="153"/>
      <c r="C74" s="174"/>
      <c r="D74" s="175"/>
      <c r="E74" s="195"/>
      <c r="F74" s="196"/>
      <c r="G74" s="54" t="s">
        <v>375</v>
      </c>
      <c r="H74" s="66" t="s">
        <v>369</v>
      </c>
      <c r="I74" s="66" t="s">
        <v>373</v>
      </c>
    </row>
    <row r="75" spans="1:9" ht="18.75">
      <c r="A75" s="176"/>
      <c r="B75" s="185"/>
      <c r="C75" s="176"/>
      <c r="D75" s="177"/>
      <c r="E75" s="197"/>
      <c r="F75" s="198"/>
      <c r="G75" s="59"/>
      <c r="H75" s="55" t="s">
        <v>351</v>
      </c>
      <c r="I75" s="55" t="s">
        <v>242</v>
      </c>
    </row>
    <row r="76" spans="1:9" ht="18.75">
      <c r="A76" s="179">
        <v>1</v>
      </c>
      <c r="B76" s="181"/>
      <c r="C76" s="172" t="s">
        <v>376</v>
      </c>
      <c r="D76" s="173"/>
      <c r="E76" s="182" t="s">
        <v>377</v>
      </c>
      <c r="F76" s="183"/>
      <c r="G76" s="123" t="s">
        <v>381</v>
      </c>
      <c r="H76" s="123" t="s">
        <v>385</v>
      </c>
      <c r="I76" s="124">
        <v>0.1</v>
      </c>
    </row>
    <row r="77" spans="1:9" ht="18.75">
      <c r="A77" s="170">
        <v>2</v>
      </c>
      <c r="B77" s="178"/>
      <c r="C77" s="174"/>
      <c r="D77" s="175"/>
      <c r="E77" s="168" t="s">
        <v>378</v>
      </c>
      <c r="F77" s="169"/>
      <c r="G77" s="69" t="s">
        <v>382</v>
      </c>
      <c r="H77" s="69" t="s">
        <v>385</v>
      </c>
      <c r="I77" s="56">
        <v>0.2</v>
      </c>
    </row>
    <row r="78" spans="1:9" ht="18.75">
      <c r="A78" s="170">
        <v>3</v>
      </c>
      <c r="B78" s="178"/>
      <c r="C78" s="174"/>
      <c r="D78" s="175"/>
      <c r="E78" s="168" t="s">
        <v>379</v>
      </c>
      <c r="F78" s="169"/>
      <c r="G78" s="69" t="s">
        <v>383</v>
      </c>
      <c r="H78" s="69" t="s">
        <v>385</v>
      </c>
      <c r="I78" s="56">
        <v>0.2</v>
      </c>
    </row>
    <row r="79" spans="1:9" ht="18.75">
      <c r="A79" s="170">
        <v>4</v>
      </c>
      <c r="B79" s="178"/>
      <c r="C79" s="174"/>
      <c r="D79" s="175"/>
      <c r="E79" s="168" t="s">
        <v>380</v>
      </c>
      <c r="F79" s="169"/>
      <c r="G79" s="69" t="s">
        <v>384</v>
      </c>
      <c r="H79" s="69" t="s">
        <v>385</v>
      </c>
      <c r="I79" s="56">
        <v>0.3</v>
      </c>
    </row>
    <row r="80" spans="1:9" ht="18.75">
      <c r="A80" s="170">
        <v>5</v>
      </c>
      <c r="B80" s="178"/>
      <c r="C80" s="174"/>
      <c r="D80" s="175"/>
      <c r="E80" s="168" t="s">
        <v>377</v>
      </c>
      <c r="F80" s="169"/>
      <c r="G80" s="69" t="s">
        <v>381</v>
      </c>
      <c r="H80" s="69" t="s">
        <v>385</v>
      </c>
      <c r="I80" s="56">
        <v>0.1</v>
      </c>
    </row>
    <row r="81" spans="1:9" ht="18.75">
      <c r="A81" s="170">
        <v>6</v>
      </c>
      <c r="B81" s="178"/>
      <c r="C81" s="176"/>
      <c r="D81" s="177"/>
      <c r="E81" s="168" t="s">
        <v>378</v>
      </c>
      <c r="F81" s="169"/>
      <c r="G81" s="69" t="s">
        <v>382</v>
      </c>
      <c r="H81" s="69" t="s">
        <v>385</v>
      </c>
      <c r="I81" s="56">
        <v>0.2</v>
      </c>
    </row>
    <row r="82" spans="1:9" ht="18.75">
      <c r="A82" s="179">
        <v>1</v>
      </c>
      <c r="B82" s="180"/>
      <c r="C82" s="172" t="s">
        <v>386</v>
      </c>
      <c r="D82" s="173"/>
      <c r="E82" s="168" t="s">
        <v>377</v>
      </c>
      <c r="F82" s="169"/>
      <c r="G82" s="69" t="s">
        <v>387</v>
      </c>
      <c r="H82" s="69" t="s">
        <v>385</v>
      </c>
      <c r="I82" s="56">
        <v>0.2</v>
      </c>
    </row>
    <row r="83" spans="1:9" ht="18.75">
      <c r="A83" s="170">
        <v>2</v>
      </c>
      <c r="B83" s="171"/>
      <c r="C83" s="174"/>
      <c r="D83" s="175"/>
      <c r="E83" s="168" t="s">
        <v>378</v>
      </c>
      <c r="F83" s="169"/>
      <c r="G83" s="69" t="s">
        <v>381</v>
      </c>
      <c r="H83" s="69" t="s">
        <v>385</v>
      </c>
      <c r="I83" s="56">
        <v>0.3</v>
      </c>
    </row>
    <row r="84" spans="1:9" ht="18.75">
      <c r="A84" s="170">
        <v>3</v>
      </c>
      <c r="B84" s="171"/>
      <c r="C84" s="174"/>
      <c r="D84" s="175"/>
      <c r="E84" s="168" t="s">
        <v>379</v>
      </c>
      <c r="F84" s="169"/>
      <c r="G84" s="69" t="s">
        <v>388</v>
      </c>
      <c r="H84" s="69" t="s">
        <v>385</v>
      </c>
      <c r="I84" s="56">
        <v>0.3</v>
      </c>
    </row>
    <row r="85" spans="1:9" ht="18.75">
      <c r="A85" s="170">
        <v>4</v>
      </c>
      <c r="B85" s="171"/>
      <c r="C85" s="174"/>
      <c r="D85" s="175"/>
      <c r="E85" s="168" t="s">
        <v>380</v>
      </c>
      <c r="F85" s="169"/>
      <c r="G85" s="69" t="s">
        <v>382</v>
      </c>
      <c r="H85" s="69" t="s">
        <v>385</v>
      </c>
      <c r="I85" s="56">
        <v>0.4</v>
      </c>
    </row>
    <row r="86" spans="1:9" ht="18.75">
      <c r="A86" s="170">
        <v>5</v>
      </c>
      <c r="B86" s="171"/>
      <c r="C86" s="174"/>
      <c r="D86" s="175"/>
      <c r="E86" s="168" t="s">
        <v>377</v>
      </c>
      <c r="F86" s="169"/>
      <c r="G86" s="69" t="s">
        <v>387</v>
      </c>
      <c r="H86" s="69" t="s">
        <v>385</v>
      </c>
      <c r="I86" s="56">
        <v>0.2</v>
      </c>
    </row>
    <row r="87" spans="1:9" ht="18.75">
      <c r="A87" s="170">
        <v>6</v>
      </c>
      <c r="B87" s="171"/>
      <c r="C87" s="176"/>
      <c r="D87" s="177"/>
      <c r="E87" s="168" t="s">
        <v>378</v>
      </c>
      <c r="F87" s="169"/>
      <c r="G87" s="69" t="s">
        <v>381</v>
      </c>
      <c r="H87" s="69" t="s">
        <v>385</v>
      </c>
      <c r="I87" s="56">
        <v>0.3</v>
      </c>
    </row>
    <row r="93" spans="8:9" ht="18.75">
      <c r="H93" s="163"/>
      <c r="I93" s="163"/>
    </row>
    <row r="94" spans="1:9" ht="18.75">
      <c r="A94" s="46"/>
      <c r="B94" s="46"/>
      <c r="C94" s="46"/>
      <c r="D94" s="46"/>
      <c r="E94" s="46"/>
      <c r="F94" s="46"/>
      <c r="G94" s="46"/>
      <c r="H94" s="46"/>
      <c r="I94" s="46"/>
    </row>
    <row r="95" spans="1:9" ht="18.75">
      <c r="A95" s="46"/>
      <c r="B95" s="46"/>
      <c r="C95" s="46"/>
      <c r="D95" s="46"/>
      <c r="E95" s="46"/>
      <c r="F95" s="46"/>
      <c r="G95" s="46"/>
      <c r="H95" s="46"/>
      <c r="I95" s="46"/>
    </row>
    <row r="96" spans="1:9" ht="18.75">
      <c r="A96" s="46"/>
      <c r="B96" s="46"/>
      <c r="C96" s="46"/>
      <c r="D96" s="46"/>
      <c r="E96" s="46"/>
      <c r="F96" s="46"/>
      <c r="G96" s="46"/>
      <c r="H96" s="46"/>
      <c r="I96" s="46"/>
    </row>
    <row r="97" spans="1:9" ht="18.75">
      <c r="A97" s="137"/>
      <c r="B97" s="137"/>
      <c r="C97" s="131"/>
      <c r="D97" s="131"/>
      <c r="E97" s="131"/>
      <c r="F97" s="134"/>
      <c r="G97" s="137"/>
      <c r="H97" s="137"/>
      <c r="I97" s="134"/>
    </row>
    <row r="98" spans="1:9" ht="18.75">
      <c r="A98" s="137"/>
      <c r="B98" s="137"/>
      <c r="C98" s="131"/>
      <c r="D98" s="131"/>
      <c r="E98" s="131"/>
      <c r="F98" s="135"/>
      <c r="G98" s="137"/>
      <c r="H98" s="137"/>
      <c r="I98" s="135"/>
    </row>
    <row r="99" spans="1:9" ht="18.75">
      <c r="A99" s="99"/>
      <c r="B99" s="99"/>
      <c r="C99" s="99"/>
      <c r="D99" s="99"/>
      <c r="E99" s="99"/>
      <c r="F99" s="99"/>
      <c r="G99" s="99"/>
      <c r="H99" s="99"/>
      <c r="I99" s="99"/>
    </row>
    <row r="100" spans="1:9" ht="19.5">
      <c r="A100" s="152"/>
      <c r="B100" s="152"/>
      <c r="C100" s="50"/>
      <c r="D100" s="50"/>
      <c r="E100" s="50"/>
      <c r="F100" s="135"/>
      <c r="G100" s="154"/>
      <c r="H100" s="154"/>
      <c r="I100" s="135"/>
    </row>
    <row r="101" spans="1:9" ht="19.5">
      <c r="A101" s="152"/>
      <c r="B101" s="152"/>
      <c r="C101" s="50"/>
      <c r="D101" s="50"/>
      <c r="E101" s="50"/>
      <c r="F101" s="135"/>
      <c r="G101" s="154"/>
      <c r="H101" s="154"/>
      <c r="I101" s="138"/>
    </row>
    <row r="102" spans="1:9" ht="19.5">
      <c r="A102" s="152"/>
      <c r="B102" s="152"/>
      <c r="C102" s="50"/>
      <c r="D102" s="50"/>
      <c r="E102" s="50"/>
      <c r="F102" s="135"/>
      <c r="G102" s="154"/>
      <c r="H102" s="154"/>
      <c r="I102" s="138"/>
    </row>
    <row r="103" spans="1:9" ht="18.75">
      <c r="A103" s="10"/>
      <c r="B103" s="10"/>
      <c r="C103" s="50"/>
      <c r="D103" s="50"/>
      <c r="E103" s="50"/>
      <c r="F103" s="135"/>
      <c r="G103" s="10"/>
      <c r="H103" s="10"/>
      <c r="I103" s="10"/>
    </row>
    <row r="104" spans="1:9" ht="18.75">
      <c r="A104" s="151"/>
      <c r="B104" s="151"/>
      <c r="C104" s="151"/>
      <c r="D104" s="151"/>
      <c r="E104" s="151"/>
      <c r="F104" s="151"/>
      <c r="G104" s="151"/>
      <c r="H104" s="151"/>
      <c r="I104" s="151"/>
    </row>
    <row r="105" spans="1:9" ht="18.75">
      <c r="A105" s="150"/>
      <c r="B105" s="150"/>
      <c r="C105" s="156"/>
      <c r="D105" s="156"/>
      <c r="E105" s="156"/>
      <c r="F105" s="135"/>
      <c r="G105" s="154"/>
      <c r="H105" s="154"/>
      <c r="I105" s="135"/>
    </row>
    <row r="106" spans="1:9" ht="18.75">
      <c r="A106" s="150"/>
      <c r="B106" s="150"/>
      <c r="C106" s="156"/>
      <c r="D106" s="156"/>
      <c r="E106" s="156"/>
      <c r="F106" s="135"/>
      <c r="G106" s="154"/>
      <c r="H106" s="154"/>
      <c r="I106" s="135"/>
    </row>
    <row r="107" spans="1:9" ht="18.75">
      <c r="A107" s="150"/>
      <c r="B107" s="150"/>
      <c r="C107" s="156"/>
      <c r="D107" s="156"/>
      <c r="E107" s="156"/>
      <c r="F107" s="135"/>
      <c r="G107" s="154"/>
      <c r="H107" s="154"/>
      <c r="I107" s="135"/>
    </row>
    <row r="108" spans="1:9" ht="18.75">
      <c r="A108" s="150"/>
      <c r="B108" s="150"/>
      <c r="C108" s="156"/>
      <c r="D108" s="156"/>
      <c r="E108" s="156"/>
      <c r="F108" s="135"/>
      <c r="G108" s="154"/>
      <c r="H108" s="154"/>
      <c r="I108" s="135"/>
    </row>
    <row r="109" spans="1:9" ht="18.75">
      <c r="A109" s="150"/>
      <c r="B109" s="150"/>
      <c r="C109" s="156"/>
      <c r="D109" s="156"/>
      <c r="E109" s="156"/>
      <c r="F109" s="135"/>
      <c r="G109" s="154"/>
      <c r="H109" s="154"/>
      <c r="I109" s="135"/>
    </row>
    <row r="110" spans="1:9" ht="18.75">
      <c r="A110" s="150"/>
      <c r="B110" s="150"/>
      <c r="C110" s="156"/>
      <c r="D110" s="156"/>
      <c r="E110" s="156"/>
      <c r="F110" s="135"/>
      <c r="G110" s="154"/>
      <c r="H110" s="154"/>
      <c r="I110" s="135"/>
    </row>
    <row r="111" spans="1:9" ht="18.75">
      <c r="A111" s="150"/>
      <c r="B111" s="150"/>
      <c r="C111" s="156"/>
      <c r="D111" s="156"/>
      <c r="E111" s="156"/>
      <c r="F111" s="135"/>
      <c r="G111" s="154"/>
      <c r="H111" s="154"/>
      <c r="I111" s="135"/>
    </row>
    <row r="112" spans="1:9" ht="18.75">
      <c r="A112" s="150"/>
      <c r="B112" s="150"/>
      <c r="C112" s="156"/>
      <c r="D112" s="156"/>
      <c r="E112" s="156"/>
      <c r="F112" s="135"/>
      <c r="G112" s="154"/>
      <c r="H112" s="154"/>
      <c r="I112" s="138"/>
    </row>
    <row r="113" spans="1:9" ht="18.75">
      <c r="A113" s="150"/>
      <c r="B113" s="150"/>
      <c r="C113" s="156"/>
      <c r="D113" s="156"/>
      <c r="E113" s="156"/>
      <c r="F113" s="135"/>
      <c r="G113" s="154"/>
      <c r="H113" s="154"/>
      <c r="I113" s="138"/>
    </row>
    <row r="114" spans="1:9" ht="18.75">
      <c r="A114" s="150"/>
      <c r="B114" s="150"/>
      <c r="C114" s="156"/>
      <c r="D114" s="156"/>
      <c r="E114" s="156"/>
      <c r="F114" s="135"/>
      <c r="G114" s="154"/>
      <c r="H114" s="154"/>
      <c r="I114" s="138"/>
    </row>
    <row r="115" spans="1:9" ht="18.75">
      <c r="A115" s="150"/>
      <c r="B115" s="150"/>
      <c r="C115" s="156"/>
      <c r="D115" s="156"/>
      <c r="E115" s="156"/>
      <c r="F115" s="135"/>
      <c r="G115" s="154"/>
      <c r="H115" s="154"/>
      <c r="I115" s="138"/>
    </row>
    <row r="119" spans="8:9" ht="18.75">
      <c r="H119" s="163"/>
      <c r="I119" s="163"/>
    </row>
    <row r="120" spans="1:9" ht="18.75">
      <c r="A120" s="163"/>
      <c r="B120" s="163"/>
      <c r="C120" s="163"/>
      <c r="D120" s="163"/>
      <c r="E120" s="163"/>
      <c r="F120" s="163"/>
      <c r="G120" s="163"/>
      <c r="H120" s="163"/>
      <c r="I120" s="163"/>
    </row>
    <row r="121" spans="1:9" ht="18.75">
      <c r="A121" s="163"/>
      <c r="B121" s="163"/>
      <c r="C121" s="163"/>
      <c r="D121" s="163"/>
      <c r="E121" s="163"/>
      <c r="F121" s="163"/>
      <c r="G121" s="163"/>
      <c r="H121" s="163"/>
      <c r="I121" s="163"/>
    </row>
    <row r="122" spans="1:9" ht="18.75">
      <c r="A122" s="154"/>
      <c r="B122" s="154"/>
      <c r="C122" s="154"/>
      <c r="D122" s="155"/>
      <c r="E122" s="155"/>
      <c r="F122" s="155"/>
      <c r="G122" s="155"/>
      <c r="H122" s="155"/>
      <c r="I122" s="155"/>
    </row>
    <row r="123" spans="1:9" ht="18.75">
      <c r="A123" s="154"/>
      <c r="B123" s="154"/>
      <c r="C123" s="154"/>
      <c r="D123" s="153"/>
      <c r="E123" s="153"/>
      <c r="F123" s="153"/>
      <c r="G123" s="153"/>
      <c r="H123" s="153"/>
      <c r="I123" s="153"/>
    </row>
    <row r="124" spans="1:9" ht="18.75">
      <c r="A124" s="154"/>
      <c r="B124" s="154"/>
      <c r="C124" s="154"/>
      <c r="D124" s="153"/>
      <c r="E124" s="153"/>
      <c r="F124" s="153"/>
      <c r="G124" s="153"/>
      <c r="H124" s="153"/>
      <c r="I124" s="153"/>
    </row>
  </sheetData>
  <sheetProtection password="CEE5" sheet="1" objects="1" scenarios="1"/>
  <mergeCells count="105">
    <mergeCell ref="H32:I32"/>
    <mergeCell ref="G35:I35"/>
    <mergeCell ref="G36:I36"/>
    <mergeCell ref="G37:I37"/>
    <mergeCell ref="A33:I33"/>
    <mergeCell ref="A34:F34"/>
    <mergeCell ref="G34:I34"/>
    <mergeCell ref="A41:I41"/>
    <mergeCell ref="A42:I42"/>
    <mergeCell ref="A68:I68"/>
    <mergeCell ref="G38:I38"/>
    <mergeCell ref="D44:I44"/>
    <mergeCell ref="H67:I67"/>
    <mergeCell ref="H40:I40"/>
    <mergeCell ref="A44:C45"/>
    <mergeCell ref="G70:I70"/>
    <mergeCell ref="A70:B75"/>
    <mergeCell ref="C70:D75"/>
    <mergeCell ref="E70:F75"/>
    <mergeCell ref="A11:C12"/>
    <mergeCell ref="D11:I11"/>
    <mergeCell ref="A3:I3"/>
    <mergeCell ref="A5:I5"/>
    <mergeCell ref="A8:I8"/>
    <mergeCell ref="A9:I9"/>
    <mergeCell ref="H7:I7"/>
    <mergeCell ref="E80:F80"/>
    <mergeCell ref="E81:F81"/>
    <mergeCell ref="A76:B76"/>
    <mergeCell ref="A77:B77"/>
    <mergeCell ref="A78:B78"/>
    <mergeCell ref="A79:B79"/>
    <mergeCell ref="E76:F76"/>
    <mergeCell ref="E77:F77"/>
    <mergeCell ref="E78:F78"/>
    <mergeCell ref="E79:F79"/>
    <mergeCell ref="A123:C123"/>
    <mergeCell ref="A124:C124"/>
    <mergeCell ref="A80:B80"/>
    <mergeCell ref="A81:B81"/>
    <mergeCell ref="C76:D81"/>
    <mergeCell ref="A82:B82"/>
    <mergeCell ref="A83:B83"/>
    <mergeCell ref="A84:B84"/>
    <mergeCell ref="A85:B85"/>
    <mergeCell ref="A100:B100"/>
    <mergeCell ref="E86:F86"/>
    <mergeCell ref="E87:F87"/>
    <mergeCell ref="H93:I93"/>
    <mergeCell ref="A86:B86"/>
    <mergeCell ref="A87:B87"/>
    <mergeCell ref="C82:D87"/>
    <mergeCell ref="E82:F82"/>
    <mergeCell ref="E83:F83"/>
    <mergeCell ref="E84:F84"/>
    <mergeCell ref="E85:F85"/>
    <mergeCell ref="A101:B101"/>
    <mergeCell ref="A102:B102"/>
    <mergeCell ref="G100:H100"/>
    <mergeCell ref="G101:H101"/>
    <mergeCell ref="G102:H102"/>
    <mergeCell ref="A104:I104"/>
    <mergeCell ref="A105:B105"/>
    <mergeCell ref="A106:B106"/>
    <mergeCell ref="A107:B107"/>
    <mergeCell ref="C105:E105"/>
    <mergeCell ref="C106:E106"/>
    <mergeCell ref="C107:E107"/>
    <mergeCell ref="G105:H105"/>
    <mergeCell ref="G106:H106"/>
    <mergeCell ref="G107:H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D123:E124"/>
    <mergeCell ref="F123:G124"/>
    <mergeCell ref="H123:I124"/>
    <mergeCell ref="H119:I119"/>
    <mergeCell ref="A120:I120"/>
    <mergeCell ref="A121:I121"/>
    <mergeCell ref="A122:C122"/>
    <mergeCell ref="D122:E122"/>
    <mergeCell ref="F122:G122"/>
    <mergeCell ref="H122:I122"/>
  </mergeCells>
  <printOptions/>
  <pageMargins left="0.984251968503937" right="0.5905511811023623" top="0.984251968503937" bottom="0.984251968503937" header="0.5118110236220472" footer="0.5118110236220472"/>
  <pageSetup orientation="portrait" paperSize="9" scale="99" r:id="rId1"/>
  <rowBreaks count="3" manualBreakCount="3">
    <brk id="38" max="255" man="1"/>
    <brk id="64" max="255" man="1"/>
    <brk id="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A1" sqref="A1"/>
    </sheetView>
  </sheetViews>
  <sheetFormatPr defaultColWidth="9.00390625" defaultRowHeight="12.75"/>
  <cols>
    <col min="1" max="8" width="9.25390625" style="1" customWidth="1"/>
    <col min="9" max="9" width="10.75390625" style="1" bestFit="1" customWidth="1"/>
    <col min="10" max="16384" width="9.25390625" style="1" customWidth="1"/>
  </cols>
  <sheetData>
    <row r="2" spans="2:5" ht="18.75">
      <c r="B2" s="45" t="s">
        <v>93</v>
      </c>
      <c r="C2" s="73"/>
      <c r="D2" s="73"/>
      <c r="E2" s="73"/>
    </row>
    <row r="3" spans="3:7" ht="18">
      <c r="C3" s="13"/>
      <c r="D3" s="13"/>
      <c r="E3" s="13"/>
      <c r="F3" s="13"/>
      <c r="G3" s="13"/>
    </row>
    <row r="4" spans="3:8" ht="18">
      <c r="C4" s="210" t="s">
        <v>94</v>
      </c>
      <c r="D4" s="210"/>
      <c r="E4" s="210"/>
      <c r="F4" s="210"/>
      <c r="G4" s="210"/>
      <c r="H4" s="78"/>
    </row>
    <row r="5" spans="3:7" ht="18">
      <c r="C5" s="90" t="s">
        <v>391</v>
      </c>
      <c r="D5" s="90"/>
      <c r="E5" s="90"/>
      <c r="F5" s="90"/>
      <c r="G5" s="90"/>
    </row>
    <row r="6" spans="2:8" ht="18">
      <c r="B6" s="16"/>
      <c r="C6" s="16"/>
      <c r="D6" s="16"/>
      <c r="E6" s="16"/>
      <c r="H6" s="5"/>
    </row>
    <row r="7" spans="2:5" ht="18.75">
      <c r="B7" s="17" t="s">
        <v>181</v>
      </c>
      <c r="C7" s="17"/>
      <c r="D7" s="17"/>
      <c r="E7" s="13"/>
    </row>
    <row r="8" spans="1:8" ht="22.5">
      <c r="A8" s="1" t="s">
        <v>156</v>
      </c>
      <c r="H8" s="12"/>
    </row>
    <row r="9" spans="1:8" ht="18.75">
      <c r="A9" s="1" t="s">
        <v>157</v>
      </c>
      <c r="C9" s="6"/>
      <c r="H9" s="12"/>
    </row>
    <row r="10" spans="1:8" ht="22.5">
      <c r="A10" s="1" t="s">
        <v>158</v>
      </c>
      <c r="H10" s="12"/>
    </row>
    <row r="11" spans="1:8" ht="23.25">
      <c r="A11" s="1" t="s">
        <v>146</v>
      </c>
      <c r="H11" s="12"/>
    </row>
    <row r="12" spans="1:8" ht="22.5">
      <c r="A12" s="1" t="s">
        <v>159</v>
      </c>
      <c r="H12" s="12"/>
    </row>
    <row r="13" spans="1:8" ht="20.25">
      <c r="A13" s="1" t="s">
        <v>160</v>
      </c>
      <c r="H13" s="12"/>
    </row>
    <row r="14" spans="1:8" ht="20.25">
      <c r="A14" s="1" t="s">
        <v>161</v>
      </c>
      <c r="H14" s="12"/>
    </row>
    <row r="15" spans="1:8" ht="23.25">
      <c r="A15" s="1" t="s">
        <v>162</v>
      </c>
      <c r="H15" s="12"/>
    </row>
    <row r="16" spans="1:8" ht="18.75">
      <c r="A16" s="1" t="s">
        <v>163</v>
      </c>
      <c r="H16" s="12"/>
    </row>
    <row r="17" spans="1:8" ht="18.75">
      <c r="A17" s="1" t="s">
        <v>164</v>
      </c>
      <c r="H17" s="12"/>
    </row>
    <row r="18" spans="2:5" ht="18.75">
      <c r="B18" s="17" t="s">
        <v>511</v>
      </c>
      <c r="C18" s="17"/>
      <c r="D18" s="17"/>
      <c r="E18" s="17"/>
    </row>
    <row r="19" spans="1:9" ht="20.25">
      <c r="A19" s="1" t="s">
        <v>165</v>
      </c>
      <c r="H19" s="103" t="e">
        <f>((H8*H9*H10*H14)+(H11*H12*H13))/((H11*H12)+(H8*H9*H10))</f>
        <v>#DIV/0!</v>
      </c>
      <c r="I19" s="97" t="s">
        <v>119</v>
      </c>
    </row>
    <row r="20" spans="1:9" ht="20.25">
      <c r="A20" s="15" t="s">
        <v>182</v>
      </c>
      <c r="B20" s="15"/>
      <c r="C20" s="15"/>
      <c r="D20" s="15"/>
      <c r="E20" s="15"/>
      <c r="F20" s="23" t="s">
        <v>187</v>
      </c>
      <c r="G20" s="24"/>
      <c r="H20" s="22"/>
      <c r="I20" s="98" t="s">
        <v>123</v>
      </c>
    </row>
    <row r="21" spans="1:9" ht="18.75">
      <c r="A21" s="1" t="s">
        <v>166</v>
      </c>
      <c r="H21" s="115" t="e">
        <f>H8/(3600*H15*H16)</f>
        <v>#DIV/0!</v>
      </c>
      <c r="I21" s="98" t="s">
        <v>120</v>
      </c>
    </row>
    <row r="22" spans="1:9" ht="20.25">
      <c r="A22" s="15" t="s">
        <v>183</v>
      </c>
      <c r="B22" s="15"/>
      <c r="C22" s="15"/>
      <c r="D22" s="15"/>
      <c r="E22" s="15"/>
      <c r="F22" s="15"/>
      <c r="G22" s="15"/>
      <c r="H22" s="22"/>
      <c r="I22" s="98" t="s">
        <v>121</v>
      </c>
    </row>
    <row r="23" spans="1:9" ht="18.75">
      <c r="A23" s="1" t="s">
        <v>167</v>
      </c>
      <c r="H23" s="102">
        <f>H17</f>
        <v>0</v>
      </c>
      <c r="I23" s="98" t="s">
        <v>124</v>
      </c>
    </row>
    <row r="24" spans="1:9" ht="20.25">
      <c r="A24" s="15" t="s">
        <v>184</v>
      </c>
      <c r="B24" s="15"/>
      <c r="C24" s="15"/>
      <c r="D24" s="15"/>
      <c r="E24" s="15"/>
      <c r="F24" s="15"/>
      <c r="G24" s="15"/>
      <c r="H24" s="84"/>
      <c r="I24" s="98" t="s">
        <v>122</v>
      </c>
    </row>
    <row r="25" spans="2:9" ht="18.75">
      <c r="B25" s="17" t="s">
        <v>390</v>
      </c>
      <c r="C25" s="17"/>
      <c r="D25" s="17"/>
      <c r="E25" s="17"/>
      <c r="F25" s="17"/>
      <c r="G25" s="17"/>
      <c r="H25" s="17"/>
      <c r="I25" s="17"/>
    </row>
    <row r="26" ht="18.75">
      <c r="A26" s="1" t="s">
        <v>177</v>
      </c>
    </row>
    <row r="27" spans="1:8" ht="20.25">
      <c r="A27" s="1" t="s">
        <v>168</v>
      </c>
      <c r="H27" s="116" t="e">
        <f>H8/(3600*H15*H22)</f>
        <v>#DIV/0!</v>
      </c>
    </row>
    <row r="28" spans="8:9" ht="18.75">
      <c r="H28" s="13"/>
      <c r="I28" s="13"/>
    </row>
    <row r="29" spans="2:9" ht="18.75">
      <c r="B29" s="74" t="s">
        <v>84</v>
      </c>
      <c r="C29" s="74"/>
      <c r="D29" s="74"/>
      <c r="E29" s="74"/>
      <c r="F29" s="74"/>
      <c r="I29" s="6"/>
    </row>
    <row r="30" spans="1:9" ht="18.75">
      <c r="A30" s="1" t="s">
        <v>169</v>
      </c>
      <c r="I30" s="6"/>
    </row>
    <row r="31" spans="1:8" ht="20.25">
      <c r="A31" s="1" t="s">
        <v>170</v>
      </c>
      <c r="H31" s="102">
        <f>(H11*H12*(H20-H13))+0.2*(H11*H12*(H20-H13))</f>
        <v>0</v>
      </c>
    </row>
    <row r="32" spans="1:7" ht="18.75">
      <c r="A32" s="6" t="s">
        <v>394</v>
      </c>
      <c r="B32" s="6"/>
      <c r="C32" s="6"/>
      <c r="D32" s="6"/>
      <c r="E32" s="6"/>
      <c r="F32" s="6"/>
      <c r="G32" s="6"/>
    </row>
    <row r="33" spans="1:8" ht="22.5">
      <c r="A33" s="1" t="s">
        <v>108</v>
      </c>
      <c r="H33" s="12"/>
    </row>
    <row r="34" spans="1:8" ht="22.5">
      <c r="A34" s="6" t="s">
        <v>393</v>
      </c>
      <c r="B34" s="6"/>
      <c r="C34" s="6"/>
      <c r="D34" s="6"/>
      <c r="E34" s="6"/>
      <c r="F34" s="6"/>
      <c r="G34" s="6"/>
      <c r="H34" s="12"/>
    </row>
    <row r="35" spans="1:9" ht="18.75">
      <c r="A35" s="6" t="s">
        <v>550</v>
      </c>
      <c r="B35" s="6"/>
      <c r="C35" s="6"/>
      <c r="D35" s="6"/>
      <c r="E35" s="6"/>
      <c r="F35" s="6"/>
      <c r="H35" s="12"/>
      <c r="I35" s="72"/>
    </row>
    <row r="36" spans="1:9" ht="18.75">
      <c r="A36" s="6" t="s">
        <v>171</v>
      </c>
      <c r="B36" s="6"/>
      <c r="C36" s="6"/>
      <c r="D36" s="6"/>
      <c r="E36" s="6"/>
      <c r="F36" s="6"/>
      <c r="H36" s="115" t="e">
        <f>H31/(H33*(H35-H20)*H34)</f>
        <v>#DIV/0!</v>
      </c>
      <c r="I36" s="6"/>
    </row>
    <row r="37" spans="1:9" ht="18.75">
      <c r="A37" s="1" t="s">
        <v>551</v>
      </c>
      <c r="G37" s="6"/>
      <c r="I37" s="6"/>
    </row>
    <row r="38" spans="1:9" ht="18.75">
      <c r="A38" s="6" t="s">
        <v>552</v>
      </c>
      <c r="B38" s="6" t="s">
        <v>553</v>
      </c>
      <c r="C38" s="6"/>
      <c r="D38" s="6"/>
      <c r="E38" s="6"/>
      <c r="F38" s="6"/>
      <c r="G38" s="6"/>
      <c r="H38" s="6"/>
      <c r="I38" s="6"/>
    </row>
    <row r="39" spans="1:9" ht="18.75">
      <c r="A39" s="6"/>
      <c r="B39" s="6"/>
      <c r="C39" s="6"/>
      <c r="D39" s="6"/>
      <c r="E39" s="6"/>
      <c r="F39" s="6"/>
      <c r="G39" s="6"/>
      <c r="H39" s="6"/>
      <c r="I39" s="6"/>
    </row>
    <row r="40" spans="1:9" ht="18.75">
      <c r="A40" s="6"/>
      <c r="B40" s="6"/>
      <c r="C40" s="6"/>
      <c r="D40" s="6"/>
      <c r="E40" s="6"/>
      <c r="F40" s="6"/>
      <c r="G40" s="6"/>
      <c r="H40" s="6"/>
      <c r="I40" s="6"/>
    </row>
    <row r="41" spans="1:9" ht="18.75">
      <c r="A41" s="6"/>
      <c r="B41" s="6"/>
      <c r="C41" s="6"/>
      <c r="D41" s="6"/>
      <c r="E41" s="6"/>
      <c r="F41" s="6"/>
      <c r="G41" s="6"/>
      <c r="H41" s="6"/>
      <c r="I41" s="6"/>
    </row>
    <row r="42" spans="1:9" ht="18.75">
      <c r="A42" s="6"/>
      <c r="B42" s="6"/>
      <c r="C42" s="6"/>
      <c r="D42" s="6"/>
      <c r="E42" s="6"/>
      <c r="F42" s="6"/>
      <c r="G42" s="6"/>
      <c r="H42" s="6"/>
      <c r="I42" s="6"/>
    </row>
  </sheetData>
  <sheetProtection password="CEE5" sheet="1" objects="1" scenarios="1"/>
  <mergeCells count="1">
    <mergeCell ref="C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62"/>
  <sheetViews>
    <sheetView workbookViewId="0" topLeftCell="A1">
      <selection activeCell="A1" sqref="A1"/>
    </sheetView>
  </sheetViews>
  <sheetFormatPr defaultColWidth="9.25390625" defaultRowHeight="12.75"/>
  <cols>
    <col min="1" max="16384" width="9.25390625" style="1" customWidth="1"/>
  </cols>
  <sheetData>
    <row r="2" spans="2:5" ht="18.75">
      <c r="B2" s="45" t="s">
        <v>95</v>
      </c>
      <c r="C2" s="73"/>
      <c r="D2" s="73"/>
      <c r="E2" s="73"/>
    </row>
    <row r="3" spans="2:6" ht="18">
      <c r="B3" s="211" t="s">
        <v>96</v>
      </c>
      <c r="C3" s="211"/>
      <c r="D3" s="211"/>
      <c r="E3" s="211"/>
      <c r="F3" s="211"/>
    </row>
    <row r="4" ht="18.75" thickBot="1">
      <c r="C4" s="1" t="s">
        <v>549</v>
      </c>
    </row>
    <row r="5" spans="3:7" ht="18">
      <c r="C5" s="142" t="s">
        <v>545</v>
      </c>
      <c r="D5" s="143"/>
      <c r="E5" s="143"/>
      <c r="F5" s="143"/>
      <c r="G5" s="144"/>
    </row>
    <row r="6" spans="3:9" ht="18">
      <c r="C6" s="145" t="s">
        <v>546</v>
      </c>
      <c r="D6" s="146"/>
      <c r="E6" s="146"/>
      <c r="F6" s="146"/>
      <c r="G6" s="147"/>
      <c r="H6" s="27"/>
      <c r="I6" s="102"/>
    </row>
    <row r="7" spans="3:9" ht="19.5" thickBot="1">
      <c r="C7" s="148" t="s">
        <v>547</v>
      </c>
      <c r="D7" s="31"/>
      <c r="E7" s="31"/>
      <c r="F7" s="31"/>
      <c r="G7" s="149"/>
      <c r="H7" s="27"/>
      <c r="I7" s="81" t="s">
        <v>409</v>
      </c>
    </row>
    <row r="8" spans="3:9" ht="18.75">
      <c r="C8" s="27"/>
      <c r="D8" s="27"/>
      <c r="E8" s="27"/>
      <c r="F8" s="27"/>
      <c r="G8" s="27"/>
      <c r="H8" s="27"/>
      <c r="I8" s="81" t="s">
        <v>410</v>
      </c>
    </row>
    <row r="9" spans="2:9" ht="18.75">
      <c r="B9" s="17" t="s">
        <v>148</v>
      </c>
      <c r="C9" s="17"/>
      <c r="D9" s="17"/>
      <c r="E9" s="13"/>
      <c r="I9" s="80" t="s">
        <v>411</v>
      </c>
    </row>
    <row r="10" spans="1:7" ht="18.75">
      <c r="A10" s="212" t="s">
        <v>548</v>
      </c>
      <c r="B10" s="212"/>
      <c r="C10" s="212"/>
      <c r="D10" s="212"/>
      <c r="E10" s="212"/>
      <c r="F10" s="212"/>
      <c r="G10" s="27"/>
    </row>
    <row r="11" spans="1:9" ht="22.5">
      <c r="A11" s="1" t="s">
        <v>45</v>
      </c>
      <c r="H11" s="12"/>
      <c r="I11" s="103">
        <f>$H$60</f>
        <v>0</v>
      </c>
    </row>
    <row r="12" spans="1:8" ht="20.25">
      <c r="A12" s="1" t="s">
        <v>172</v>
      </c>
      <c r="H12" s="12"/>
    </row>
    <row r="13" spans="1:8" ht="18.75">
      <c r="A13" s="1" t="s">
        <v>173</v>
      </c>
      <c r="H13" s="12"/>
    </row>
    <row r="14" spans="1:8" ht="22.5">
      <c r="A14" s="1" t="s">
        <v>158</v>
      </c>
      <c r="H14" s="12"/>
    </row>
    <row r="15" spans="1:8" ht="23.25">
      <c r="A15" s="1" t="s">
        <v>147</v>
      </c>
      <c r="H15" s="12"/>
    </row>
    <row r="16" spans="1:8" ht="22.5">
      <c r="A16" s="1" t="s">
        <v>174</v>
      </c>
      <c r="H16" s="12"/>
    </row>
    <row r="17" spans="1:8" ht="20.25">
      <c r="A17" s="1" t="s">
        <v>175</v>
      </c>
      <c r="H17" s="12"/>
    </row>
    <row r="18" spans="1:8" ht="23.25">
      <c r="A18" s="1" t="s">
        <v>162</v>
      </c>
      <c r="H18" s="12"/>
    </row>
    <row r="19" spans="1:8" ht="18.75">
      <c r="A19" s="1" t="s">
        <v>163</v>
      </c>
      <c r="B19" s="3"/>
      <c r="C19" s="3"/>
      <c r="D19" s="3"/>
      <c r="E19" s="3"/>
      <c r="H19" s="12"/>
    </row>
    <row r="20" spans="1:8" ht="18.75">
      <c r="A20" s="1" t="s">
        <v>167</v>
      </c>
      <c r="H20" s="12"/>
    </row>
    <row r="21" spans="2:8" ht="18.75">
      <c r="B21" s="17" t="s">
        <v>512</v>
      </c>
      <c r="C21" s="13"/>
      <c r="D21" s="13"/>
      <c r="E21" s="13"/>
      <c r="H21" s="6"/>
    </row>
    <row r="22" spans="1:8" ht="20.25">
      <c r="A22" s="1" t="s">
        <v>544</v>
      </c>
      <c r="H22" s="103" t="e">
        <f>(H12+(H15*H16*H17)+(H17*H11*H13*H14))/((H11*H13*H14)+(H15*H16))</f>
        <v>#DIV/0!</v>
      </c>
    </row>
    <row r="23" spans="1:8" ht="20.25">
      <c r="A23" s="15" t="s">
        <v>185</v>
      </c>
      <c r="B23" s="15"/>
      <c r="C23" s="15"/>
      <c r="D23" s="15"/>
      <c r="E23" s="15"/>
      <c r="F23" s="15"/>
      <c r="G23" s="15"/>
      <c r="H23" s="22"/>
    </row>
    <row r="24" spans="1:8" ht="18.75">
      <c r="A24" s="1" t="s">
        <v>166</v>
      </c>
      <c r="H24" s="102" t="e">
        <f>H11/(3600*H18*H19)</f>
        <v>#DIV/0!</v>
      </c>
    </row>
    <row r="25" spans="1:8" ht="20.25">
      <c r="A25" s="15" t="s">
        <v>186</v>
      </c>
      <c r="B25" s="15"/>
      <c r="C25" s="15"/>
      <c r="D25" s="15"/>
      <c r="E25" s="15"/>
      <c r="F25" s="15"/>
      <c r="G25" s="15"/>
      <c r="H25" s="22"/>
    </row>
    <row r="26" spans="1:8" ht="18.75">
      <c r="A26" s="1" t="s">
        <v>167</v>
      </c>
      <c r="B26" s="3"/>
      <c r="C26" s="3"/>
      <c r="D26" s="3"/>
      <c r="E26" s="3"/>
      <c r="F26" s="3"/>
      <c r="G26" s="3"/>
      <c r="H26" s="1">
        <f>H20</f>
        <v>0</v>
      </c>
    </row>
    <row r="27" spans="1:8" ht="20.25">
      <c r="A27" s="15" t="s">
        <v>38</v>
      </c>
      <c r="B27" s="15"/>
      <c r="C27" s="15"/>
      <c r="D27" s="15"/>
      <c r="E27" s="15"/>
      <c r="F27" s="15"/>
      <c r="H27" s="84"/>
    </row>
    <row r="29" spans="1:7" ht="18.75">
      <c r="A29" s="7"/>
      <c r="B29" s="18" t="s">
        <v>37</v>
      </c>
      <c r="C29" s="19"/>
      <c r="D29" s="19"/>
      <c r="E29" s="19"/>
      <c r="F29" s="19"/>
      <c r="G29" s="19"/>
    </row>
    <row r="30" spans="1:8" ht="20.25">
      <c r="A30" s="7" t="s">
        <v>176</v>
      </c>
      <c r="B30" s="7"/>
      <c r="C30" s="7"/>
      <c r="D30" s="7"/>
      <c r="E30" s="7"/>
      <c r="F30" s="7"/>
      <c r="G30" s="7"/>
      <c r="H30" s="104" t="e">
        <f>((H23*H11*H13*H14)-H12+(H15*H16*(H23-H17)))/(H11*H13*H14)</f>
        <v>#DIV/0!</v>
      </c>
    </row>
    <row r="31" spans="1:8" ht="18.75">
      <c r="A31" s="7" t="s">
        <v>177</v>
      </c>
      <c r="B31" s="7"/>
      <c r="C31" s="7"/>
      <c r="D31" s="7"/>
      <c r="E31" s="7"/>
      <c r="F31" s="7"/>
      <c r="G31" s="7"/>
      <c r="H31" s="105" t="e">
        <f>H11/(3600*H18*H25)</f>
        <v>#DIV/0!</v>
      </c>
    </row>
    <row r="32" spans="1:7" ht="19.5" thickBot="1">
      <c r="A32" s="75" t="s">
        <v>188</v>
      </c>
      <c r="B32" s="75"/>
      <c r="C32" s="75"/>
      <c r="D32" s="75"/>
      <c r="E32" s="75"/>
      <c r="F32" s="75"/>
      <c r="G32" s="75"/>
    </row>
    <row r="33" spans="1:8" ht="20.25" thickBot="1" thickTop="1">
      <c r="A33" s="75" t="s">
        <v>40</v>
      </c>
      <c r="B33" s="75"/>
      <c r="C33" s="75"/>
      <c r="D33" s="75"/>
      <c r="E33" s="75"/>
      <c r="F33" s="75"/>
      <c r="G33" s="75"/>
      <c r="H33" s="106" t="e">
        <f>(H12+(H15*H16*H17)+(H30*H11*H13*H14))/((H11*H13*H14)+(H15*H16))</f>
        <v>#DIV/0!</v>
      </c>
    </row>
    <row r="34" spans="1:6" ht="19.5" thickTop="1">
      <c r="A34" s="10" t="s">
        <v>396</v>
      </c>
      <c r="B34" s="10"/>
      <c r="C34" s="10"/>
      <c r="D34" s="10"/>
      <c r="E34" s="10"/>
      <c r="F34" s="10"/>
    </row>
    <row r="35" spans="1:9" s="7" customFormat="1" ht="20.25">
      <c r="A35" s="7" t="s">
        <v>397</v>
      </c>
      <c r="H35" s="107" t="e">
        <f>$H$30</f>
        <v>#DIV/0!</v>
      </c>
      <c r="I35" s="8"/>
    </row>
    <row r="36" spans="1:8" ht="18.75">
      <c r="A36" s="21" t="s">
        <v>395</v>
      </c>
      <c r="B36" s="21"/>
      <c r="C36" s="21"/>
      <c r="D36" s="21"/>
      <c r="E36" s="21"/>
      <c r="F36" s="21"/>
      <c r="H36" s="108" t="e">
        <f>$H$22</f>
        <v>#DIV/0!</v>
      </c>
    </row>
    <row r="37" spans="1:8" ht="18.75">
      <c r="A37" s="21" t="s">
        <v>493</v>
      </c>
      <c r="B37" s="21"/>
      <c r="C37" s="21"/>
      <c r="D37" s="21"/>
      <c r="E37" s="21"/>
      <c r="F37" s="21"/>
      <c r="H37" s="76"/>
    </row>
    <row r="38" spans="1:8" ht="18.75">
      <c r="A38" s="21" t="s">
        <v>494</v>
      </c>
      <c r="B38" s="21"/>
      <c r="C38" s="21"/>
      <c r="D38" s="21"/>
      <c r="E38" s="21"/>
      <c r="F38" s="21"/>
      <c r="H38" s="108" t="e">
        <f>H36-H35</f>
        <v>#DIV/0!</v>
      </c>
    </row>
    <row r="39" ht="22.5">
      <c r="A39" s="1" t="s">
        <v>41</v>
      </c>
    </row>
    <row r="40" spans="1:9" ht="18.75">
      <c r="A40" s="1" t="s">
        <v>98</v>
      </c>
      <c r="H40" s="101"/>
      <c r="I40" s="6" t="s">
        <v>218</v>
      </c>
    </row>
    <row r="41" ht="18.75">
      <c r="A41" s="1" t="s">
        <v>64</v>
      </c>
    </row>
    <row r="42" spans="1:8" ht="18.75">
      <c r="A42" s="1" t="s">
        <v>65</v>
      </c>
      <c r="H42" s="103" t="e">
        <f>(((H12+(H15*H16*H17)+(H17*H40*H13*H14))/((H40*H13*H14+(H15*H16)))-((H23*H40*H13*H14)-H12+(H15*H16*(H23-H17)))/(H40*H13*H14)))</f>
        <v>#DIV/0!</v>
      </c>
    </row>
    <row r="43" ht="18.75">
      <c r="A43" s="1" t="s">
        <v>402</v>
      </c>
    </row>
    <row r="44" spans="1:9" ht="18.75">
      <c r="A44" s="1" t="s">
        <v>42</v>
      </c>
      <c r="I44" s="6"/>
    </row>
    <row r="45" ht="18.75">
      <c r="A45" s="1" t="s">
        <v>403</v>
      </c>
    </row>
    <row r="46" spans="1:9" ht="18.75">
      <c r="A46" s="30" t="s">
        <v>412</v>
      </c>
      <c r="B46" s="30"/>
      <c r="C46" s="30"/>
      <c r="H46" s="163" t="s">
        <v>332</v>
      </c>
      <c r="I46" s="163"/>
    </row>
    <row r="47" spans="1:9" ht="18.75">
      <c r="A47" s="79"/>
      <c r="B47" s="79"/>
      <c r="C47" s="79"/>
      <c r="D47" s="79"/>
      <c r="E47" s="79"/>
      <c r="F47" s="79"/>
      <c r="G47" s="79"/>
      <c r="H47" s="79"/>
      <c r="I47" s="79"/>
    </row>
    <row r="48" spans="1:9" ht="18.75">
      <c r="A48" s="82">
        <v>200</v>
      </c>
      <c r="B48" s="82">
        <v>300</v>
      </c>
      <c r="C48" s="82">
        <v>400</v>
      </c>
      <c r="D48" s="82">
        <v>500</v>
      </c>
      <c r="E48" s="82">
        <v>600</v>
      </c>
      <c r="F48" s="82">
        <v>700</v>
      </c>
      <c r="G48" s="83">
        <v>800</v>
      </c>
      <c r="H48" s="82">
        <v>1000</v>
      </c>
      <c r="I48" s="82">
        <v>2000</v>
      </c>
    </row>
    <row r="49" spans="1:4" ht="18.75">
      <c r="A49" s="30" t="s">
        <v>39</v>
      </c>
      <c r="B49" s="30"/>
      <c r="C49" s="30"/>
      <c r="D49" s="30"/>
    </row>
    <row r="50" ht="18.75">
      <c r="A50" s="1" t="s">
        <v>404</v>
      </c>
    </row>
    <row r="51" spans="1:8" ht="18.75">
      <c r="A51" s="1" t="s">
        <v>149</v>
      </c>
      <c r="H51" s="77"/>
    </row>
    <row r="52" ht="22.5">
      <c r="A52" s="1" t="s">
        <v>398</v>
      </c>
    </row>
    <row r="53" ht="18.75">
      <c r="A53" s="6" t="s">
        <v>399</v>
      </c>
    </row>
    <row r="54" spans="1:9" ht="22.5">
      <c r="A54" s="1" t="s">
        <v>400</v>
      </c>
      <c r="H54" s="77"/>
      <c r="I54" s="6"/>
    </row>
    <row r="55" ht="18.75">
      <c r="A55" s="1" t="s">
        <v>413</v>
      </c>
    </row>
    <row r="56" ht="18.75">
      <c r="A56" s="1" t="s">
        <v>401</v>
      </c>
    </row>
    <row r="57" ht="18.75">
      <c r="A57" s="6" t="s">
        <v>405</v>
      </c>
    </row>
    <row r="58" ht="18.75">
      <c r="A58" s="1" t="s">
        <v>406</v>
      </c>
    </row>
    <row r="59" ht="18.75">
      <c r="A59" s="1" t="s">
        <v>407</v>
      </c>
    </row>
    <row r="60" spans="1:8" ht="18.75">
      <c r="A60" s="1" t="s">
        <v>408</v>
      </c>
      <c r="H60" s="111"/>
    </row>
    <row r="61" spans="1:7" ht="18.75">
      <c r="A61" s="27" t="s">
        <v>97</v>
      </c>
      <c r="B61" s="27"/>
      <c r="C61" s="27"/>
      <c r="D61" s="27"/>
      <c r="E61" s="27"/>
      <c r="F61" s="100"/>
      <c r="G61" s="100"/>
    </row>
    <row r="62" spans="1:7" ht="18.75">
      <c r="A62" s="27" t="s">
        <v>150</v>
      </c>
      <c r="B62" s="27"/>
      <c r="C62" s="27"/>
      <c r="D62" s="27"/>
      <c r="E62" s="27"/>
      <c r="F62" s="27"/>
      <c r="G62" s="27"/>
    </row>
  </sheetData>
  <sheetProtection password="CEE5" sheet="1" objects="1" scenarios="1"/>
  <mergeCells count="3">
    <mergeCell ref="H46:I46"/>
    <mergeCell ref="B3:F3"/>
    <mergeCell ref="A10:F10"/>
  </mergeCells>
  <printOptions/>
  <pageMargins left="0.984251968503937" right="0.5905511811023623" top="0.984251968503937" bottom="0.984251968503937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I1"/>
    </sheetView>
  </sheetViews>
  <sheetFormatPr defaultColWidth="9.25390625" defaultRowHeight="12.75"/>
  <cols>
    <col min="1" max="16384" width="9.25390625" style="1" customWidth="1"/>
  </cols>
  <sheetData>
    <row r="1" spans="1:9" ht="20.25">
      <c r="A1" s="166" t="s">
        <v>178</v>
      </c>
      <c r="B1" s="166"/>
      <c r="C1" s="166"/>
      <c r="D1" s="166"/>
      <c r="E1" s="166"/>
      <c r="F1" s="166"/>
      <c r="G1" s="166"/>
      <c r="H1" s="166"/>
      <c r="I1" s="166"/>
    </row>
    <row r="2" spans="1:9" ht="18.75">
      <c r="A2" s="163" t="s">
        <v>12</v>
      </c>
      <c r="B2" s="163"/>
      <c r="C2" s="163"/>
      <c r="D2" s="163"/>
      <c r="E2" s="163"/>
      <c r="F2" s="163"/>
      <c r="G2" s="163"/>
      <c r="H2" s="163"/>
      <c r="I2" s="163"/>
    </row>
    <row r="3" spans="1:9" ht="18.75">
      <c r="A3" s="163" t="s">
        <v>414</v>
      </c>
      <c r="B3" s="163"/>
      <c r="C3" s="163"/>
      <c r="D3" s="163"/>
      <c r="E3" s="163"/>
      <c r="F3" s="163"/>
      <c r="G3" s="163"/>
      <c r="H3" s="163"/>
      <c r="I3" s="163"/>
    </row>
    <row r="5" spans="1:9" ht="18.75">
      <c r="A5" s="1" t="s">
        <v>463</v>
      </c>
      <c r="B5" s="216"/>
      <c r="C5" s="216"/>
      <c r="D5" s="216"/>
      <c r="E5" s="216"/>
      <c r="F5" s="216"/>
      <c r="G5" s="216"/>
      <c r="H5" s="216"/>
      <c r="I5" s="216"/>
    </row>
    <row r="6" spans="2:6" ht="18.75">
      <c r="B6" s="163" t="s">
        <v>464</v>
      </c>
      <c r="C6" s="163"/>
      <c r="D6" s="163"/>
      <c r="E6" s="213"/>
      <c r="F6" s="214"/>
    </row>
    <row r="7" spans="3:5" ht="18.75">
      <c r="C7" s="163" t="s">
        <v>465</v>
      </c>
      <c r="D7" s="163"/>
      <c r="E7" s="109"/>
    </row>
    <row r="8" spans="2:3" ht="18.75">
      <c r="B8" s="3" t="s">
        <v>489</v>
      </c>
      <c r="C8" s="3"/>
    </row>
    <row r="9" spans="2:5" ht="18.75">
      <c r="B9" s="215" t="s">
        <v>466</v>
      </c>
      <c r="C9" s="215"/>
      <c r="D9" s="215"/>
      <c r="E9" s="215"/>
    </row>
    <row r="10" spans="3:7" ht="18.75">
      <c r="C10" s="27" t="s">
        <v>467</v>
      </c>
      <c r="D10" s="27"/>
      <c r="E10" s="27"/>
      <c r="F10" s="27"/>
      <c r="G10" s="27"/>
    </row>
    <row r="11" spans="1:9" ht="22.5">
      <c r="A11" s="1" t="s">
        <v>468</v>
      </c>
      <c r="I11" s="118">
        <f>Лист5!H13</f>
        <v>0</v>
      </c>
    </row>
    <row r="12" spans="1:9" ht="18.75">
      <c r="A12" s="217" t="s">
        <v>363</v>
      </c>
      <c r="B12" s="218"/>
      <c r="C12" s="218"/>
      <c r="D12" s="218"/>
      <c r="E12" s="219"/>
      <c r="F12" s="224" t="s">
        <v>472</v>
      </c>
      <c r="G12" s="225"/>
      <c r="H12" s="224" t="s">
        <v>471</v>
      </c>
      <c r="I12" s="225"/>
    </row>
    <row r="13" spans="1:9" ht="19.5">
      <c r="A13" s="63" t="s">
        <v>477</v>
      </c>
      <c r="B13" s="11"/>
      <c r="C13" s="11"/>
      <c r="D13" s="11"/>
      <c r="E13" s="11"/>
      <c r="F13" s="231"/>
      <c r="G13" s="232"/>
      <c r="H13" s="220">
        <f>Лист5!H20</f>
        <v>0</v>
      </c>
      <c r="I13" s="221"/>
    </row>
    <row r="14" spans="1:9" ht="18.75">
      <c r="A14" s="63" t="s">
        <v>469</v>
      </c>
      <c r="B14" s="11"/>
      <c r="C14" s="11"/>
      <c r="D14" s="11"/>
      <c r="E14" s="11"/>
      <c r="F14" s="226"/>
      <c r="G14" s="227"/>
      <c r="H14" s="233">
        <f>Лист5!H22</f>
        <v>0</v>
      </c>
      <c r="I14" s="230"/>
    </row>
    <row r="15" spans="1:9" ht="18.75">
      <c r="A15" s="63" t="s">
        <v>470</v>
      </c>
      <c r="B15" s="11"/>
      <c r="C15" s="11"/>
      <c r="D15" s="11"/>
      <c r="E15" s="29"/>
      <c r="F15" s="227"/>
      <c r="G15" s="228"/>
      <c r="H15" s="229">
        <f>Лист5!H24</f>
        <v>0</v>
      </c>
      <c r="I15" s="230"/>
    </row>
    <row r="16" spans="1:9" ht="18.75">
      <c r="A16" s="64" t="s">
        <v>473</v>
      </c>
      <c r="B16" s="65"/>
      <c r="C16" s="65"/>
      <c r="D16" s="65"/>
      <c r="E16" s="87"/>
      <c r="F16" s="86" t="s">
        <v>474</v>
      </c>
      <c r="G16" s="110"/>
      <c r="H16" s="68"/>
      <c r="I16" s="71"/>
    </row>
    <row r="17" spans="1:9" ht="18.75">
      <c r="A17" s="243" t="s">
        <v>60</v>
      </c>
      <c r="B17" s="243"/>
      <c r="C17" s="243"/>
      <c r="D17" s="243"/>
      <c r="E17" s="243"/>
      <c r="F17" s="243"/>
      <c r="G17" s="127"/>
      <c r="H17" s="127"/>
      <c r="I17" s="127"/>
    </row>
    <row r="18" spans="1:9" ht="18.75">
      <c r="A18" s="128"/>
      <c r="B18" s="128"/>
      <c r="C18" s="128"/>
      <c r="D18" s="128"/>
      <c r="E18" s="128"/>
      <c r="F18" s="128"/>
      <c r="G18" s="128"/>
      <c r="H18" s="128"/>
      <c r="I18" s="128"/>
    </row>
    <row r="19" spans="3:6" ht="18.75">
      <c r="C19" s="27" t="s">
        <v>392</v>
      </c>
      <c r="D19" s="27"/>
      <c r="E19" s="27"/>
      <c r="F19" s="27"/>
    </row>
    <row r="20" spans="1:9" ht="22.5">
      <c r="A20" s="1" t="s">
        <v>475</v>
      </c>
      <c r="I20" s="119">
        <f>Лист5!H13</f>
        <v>0</v>
      </c>
    </row>
    <row r="21" spans="1:9" ht="18.75" customHeight="1">
      <c r="A21" s="172" t="s">
        <v>476</v>
      </c>
      <c r="B21" s="184"/>
      <c r="C21" s="184"/>
      <c r="D21" s="184"/>
      <c r="E21" s="184"/>
      <c r="F21" s="234" t="s">
        <v>77</v>
      </c>
      <c r="G21" s="235"/>
      <c r="H21" s="235"/>
      <c r="I21" s="236"/>
    </row>
    <row r="22" spans="1:9" ht="18.75">
      <c r="A22" s="176"/>
      <c r="B22" s="185"/>
      <c r="C22" s="185"/>
      <c r="D22" s="185"/>
      <c r="E22" s="185"/>
      <c r="F22" s="237"/>
      <c r="G22" s="238"/>
      <c r="H22" s="238"/>
      <c r="I22" s="239"/>
    </row>
    <row r="23" spans="1:9" ht="18.75">
      <c r="A23" s="49" t="s">
        <v>479</v>
      </c>
      <c r="B23" s="50"/>
      <c r="C23" s="50"/>
      <c r="D23" s="50"/>
      <c r="E23" s="121"/>
      <c r="F23" s="240">
        <f>Лист5!H31</f>
        <v>0</v>
      </c>
      <c r="G23" s="241"/>
      <c r="H23" s="241"/>
      <c r="I23" s="242"/>
    </row>
    <row r="24" spans="1:9" ht="18.75">
      <c r="A24" s="49" t="s">
        <v>480</v>
      </c>
      <c r="B24" s="50"/>
      <c r="C24" s="50"/>
      <c r="D24" s="50"/>
      <c r="E24" s="88"/>
      <c r="F24" s="244"/>
      <c r="G24" s="245"/>
      <c r="H24" s="245"/>
      <c r="I24" s="246"/>
    </row>
    <row r="25" spans="1:9" ht="18.75">
      <c r="A25" s="49" t="s">
        <v>481</v>
      </c>
      <c r="B25" s="50"/>
      <c r="C25" s="50"/>
      <c r="D25" s="50"/>
      <c r="E25" s="88"/>
      <c r="F25" s="244"/>
      <c r="G25" s="245"/>
      <c r="H25" s="245"/>
      <c r="I25" s="246"/>
    </row>
    <row r="26" spans="1:9" ht="18.75">
      <c r="A26" s="49" t="s">
        <v>482</v>
      </c>
      <c r="B26" s="50"/>
      <c r="C26" s="50"/>
      <c r="D26" s="50"/>
      <c r="E26" s="88"/>
      <c r="F26" s="244"/>
      <c r="G26" s="245"/>
      <c r="H26" s="245"/>
      <c r="I26" s="246"/>
    </row>
    <row r="27" spans="1:9" ht="18.75">
      <c r="A27" s="51" t="s">
        <v>478</v>
      </c>
      <c r="B27" s="48"/>
      <c r="C27" s="48"/>
      <c r="D27" s="48"/>
      <c r="E27" s="89"/>
      <c r="F27" s="247" t="s">
        <v>78</v>
      </c>
      <c r="G27" s="248"/>
      <c r="H27" s="249"/>
      <c r="I27" s="122"/>
    </row>
    <row r="28" spans="2:5" ht="18.75">
      <c r="B28" s="215" t="s">
        <v>483</v>
      </c>
      <c r="C28" s="215"/>
      <c r="D28" s="215"/>
      <c r="E28" s="215"/>
    </row>
    <row r="29" spans="1:9" ht="22.5">
      <c r="A29" s="1" t="s">
        <v>484</v>
      </c>
      <c r="I29" s="120">
        <f>Лист6!H17</f>
        <v>0</v>
      </c>
    </row>
    <row r="30" spans="1:9" ht="18.75">
      <c r="A30" s="1" t="s">
        <v>485</v>
      </c>
      <c r="F30" s="12"/>
      <c r="G30" s="222" t="s">
        <v>486</v>
      </c>
      <c r="H30" s="223"/>
      <c r="I30" s="12"/>
    </row>
    <row r="31" spans="1:9" ht="18.75">
      <c r="A31" s="1" t="s">
        <v>487</v>
      </c>
      <c r="I31" s="12"/>
    </row>
    <row r="32" spans="1:9" ht="22.5">
      <c r="A32" s="1" t="s">
        <v>488</v>
      </c>
      <c r="I32" s="12"/>
    </row>
    <row r="33" spans="2:4" ht="18.75">
      <c r="B33" s="3"/>
      <c r="C33" s="3"/>
      <c r="D33" s="3"/>
    </row>
    <row r="34" ht="18.75">
      <c r="I34" s="25"/>
    </row>
    <row r="35" spans="1:9" ht="18.75">
      <c r="A35" s="1" t="s">
        <v>490</v>
      </c>
      <c r="D35" s="1" t="s">
        <v>491</v>
      </c>
      <c r="H35" s="46" t="s">
        <v>492</v>
      </c>
      <c r="I35" s="129">
        <f ca="1">TODAY()</f>
        <v>41481</v>
      </c>
    </row>
    <row r="36" ht="18.75">
      <c r="I36" s="25"/>
    </row>
  </sheetData>
  <sheetProtection password="CEE5" sheet="1" objects="1" scenarios="1"/>
  <mergeCells count="27">
    <mergeCell ref="F24:I24"/>
    <mergeCell ref="F25:I25"/>
    <mergeCell ref="F26:I26"/>
    <mergeCell ref="F27:H27"/>
    <mergeCell ref="H14:I14"/>
    <mergeCell ref="A21:E22"/>
    <mergeCell ref="F21:I22"/>
    <mergeCell ref="F23:I23"/>
    <mergeCell ref="A17:F17"/>
    <mergeCell ref="A12:E12"/>
    <mergeCell ref="H13:I13"/>
    <mergeCell ref="B28:E28"/>
    <mergeCell ref="G30:H30"/>
    <mergeCell ref="H12:I12"/>
    <mergeCell ref="F12:G12"/>
    <mergeCell ref="F14:G14"/>
    <mergeCell ref="F15:G15"/>
    <mergeCell ref="H15:I15"/>
    <mergeCell ref="F13:G13"/>
    <mergeCell ref="A1:I1"/>
    <mergeCell ref="A2:I2"/>
    <mergeCell ref="A3:I3"/>
    <mergeCell ref="B5:I5"/>
    <mergeCell ref="B6:D6"/>
    <mergeCell ref="E6:F6"/>
    <mergeCell ref="C7:D7"/>
    <mergeCell ref="B9:E9"/>
  </mergeCells>
  <printOptions/>
  <pageMargins left="0.984251968503937" right="0.5905511811023623" top="0.984251968503937" bottom="0.984251968503937" header="0.5118110236220472" footer="0.511811023622047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6"/>
  <sheetViews>
    <sheetView zoomScale="130" zoomScaleNormal="130" workbookViewId="0" topLeftCell="A1">
      <selection activeCell="J14" sqref="J14"/>
    </sheetView>
  </sheetViews>
  <sheetFormatPr defaultColWidth="9.25390625" defaultRowHeight="12.75"/>
  <cols>
    <col min="1" max="16384" width="9.25390625" style="27" customWidth="1"/>
  </cols>
  <sheetData>
    <row r="1" spans="1:9" ht="18.75" customHeight="1">
      <c r="A1" s="92"/>
      <c r="B1" s="92"/>
      <c r="C1" s="92"/>
      <c r="D1" s="92"/>
      <c r="E1" s="92"/>
      <c r="F1" s="92"/>
      <c r="G1" s="92"/>
      <c r="H1" s="92"/>
      <c r="I1" s="92"/>
    </row>
    <row r="2" spans="1:9" ht="18.75">
      <c r="A2" s="92"/>
      <c r="B2" s="91"/>
      <c r="C2" s="91"/>
      <c r="D2" s="251" t="s">
        <v>243</v>
      </c>
      <c r="E2" s="251"/>
      <c r="F2" s="251"/>
      <c r="G2" s="91"/>
      <c r="H2" s="91"/>
      <c r="I2" s="92"/>
    </row>
    <row r="3" spans="1:9" ht="18.75" customHeight="1">
      <c r="A3" s="92"/>
      <c r="B3" s="252" t="s">
        <v>81</v>
      </c>
      <c r="C3" s="252"/>
      <c r="D3" s="252"/>
      <c r="E3" s="252"/>
      <c r="F3" s="252"/>
      <c r="G3" s="252"/>
      <c r="H3" s="252"/>
      <c r="I3" s="92"/>
    </row>
    <row r="4" spans="1:9" ht="18.75">
      <c r="A4" s="93"/>
      <c r="B4" s="250" t="s">
        <v>537</v>
      </c>
      <c r="C4" s="250"/>
      <c r="D4" s="250"/>
      <c r="E4" s="250"/>
      <c r="F4" s="250"/>
      <c r="G4" s="250"/>
      <c r="H4" s="250"/>
      <c r="I4" s="93"/>
    </row>
    <row r="5" spans="1:9" ht="18.75">
      <c r="A5" s="93"/>
      <c r="B5" s="92"/>
      <c r="C5" s="92"/>
      <c r="D5" s="92"/>
      <c r="E5" s="92"/>
      <c r="F5" s="92"/>
      <c r="G5" s="92"/>
      <c r="H5" s="92"/>
      <c r="I5" s="93"/>
    </row>
    <row r="6" spans="2:8" ht="15.75">
      <c r="B6" s="27" t="s">
        <v>541</v>
      </c>
      <c r="C6" s="85"/>
      <c r="D6" s="85"/>
      <c r="E6" s="85"/>
      <c r="F6" s="85"/>
      <c r="G6" s="85"/>
      <c r="H6" s="85"/>
    </row>
    <row r="7" spans="2:8" ht="16.5" thickBot="1">
      <c r="B7" s="31" t="s">
        <v>515</v>
      </c>
      <c r="C7" s="31"/>
      <c r="D7" s="31"/>
      <c r="E7" s="31" t="s">
        <v>516</v>
      </c>
      <c r="F7" s="31"/>
      <c r="G7" s="31"/>
      <c r="H7" s="85"/>
    </row>
    <row r="8" spans="2:6" ht="15.75">
      <c r="B8" s="85" t="s">
        <v>517</v>
      </c>
      <c r="C8" s="85"/>
      <c r="D8" s="85"/>
      <c r="E8" s="11"/>
      <c r="F8" s="35" t="s">
        <v>262</v>
      </c>
    </row>
    <row r="9" spans="1:9" ht="16.5" thickBot="1">
      <c r="A9" s="31"/>
      <c r="B9" s="31"/>
      <c r="C9" s="31"/>
      <c r="D9" s="31"/>
      <c r="E9" s="31"/>
      <c r="F9" s="31"/>
      <c r="G9" s="31"/>
      <c r="H9" s="31"/>
      <c r="I9" s="31"/>
    </row>
    <row r="10" spans="1:8" ht="15.75">
      <c r="A10" s="30" t="s">
        <v>256</v>
      </c>
      <c r="B10" s="30"/>
      <c r="C10" s="30"/>
      <c r="D10" s="30"/>
      <c r="E10" s="30"/>
      <c r="F10" s="30"/>
      <c r="G10" s="30"/>
      <c r="H10" s="30"/>
    </row>
    <row r="11" spans="1:2" ht="15.75">
      <c r="A11" s="30" t="s">
        <v>255</v>
      </c>
      <c r="B11" s="30"/>
    </row>
    <row r="12" ht="15.75">
      <c r="B12" s="27" t="s">
        <v>247</v>
      </c>
    </row>
    <row r="13" ht="15.75">
      <c r="B13" s="27" t="s">
        <v>249</v>
      </c>
    </row>
    <row r="14" ht="16.5" thickBot="1">
      <c r="B14" s="27" t="s">
        <v>248</v>
      </c>
    </row>
    <row r="15" spans="6:8" ht="16.5" thickBot="1">
      <c r="F15" s="30" t="s">
        <v>261</v>
      </c>
      <c r="H15" s="43"/>
    </row>
    <row r="16" spans="1:7" ht="15.75">
      <c r="A16" s="30" t="s">
        <v>258</v>
      </c>
      <c r="B16" s="30"/>
      <c r="C16" s="30"/>
      <c r="D16" s="30"/>
      <c r="E16" s="30"/>
      <c r="F16" s="30"/>
      <c r="G16" s="30"/>
    </row>
    <row r="17" spans="1:2" ht="15.75">
      <c r="A17" s="30" t="s">
        <v>257</v>
      </c>
      <c r="B17" s="30"/>
    </row>
    <row r="18" ht="15.75">
      <c r="B18" s="27" t="s">
        <v>250</v>
      </c>
    </row>
    <row r="19" ht="15.75">
      <c r="B19" s="27" t="s">
        <v>251</v>
      </c>
    </row>
    <row r="20" spans="2:8" ht="16.5" thickBot="1">
      <c r="B20" s="27" t="s">
        <v>248</v>
      </c>
      <c r="H20" s="30"/>
    </row>
    <row r="21" spans="6:8" ht="16.5" thickBot="1">
      <c r="F21" s="30" t="s">
        <v>261</v>
      </c>
      <c r="H21" s="43"/>
    </row>
    <row r="22" spans="1:7" ht="15.75">
      <c r="A22" s="30" t="s">
        <v>260</v>
      </c>
      <c r="B22" s="30"/>
      <c r="C22" s="30"/>
      <c r="D22" s="30"/>
      <c r="E22" s="30"/>
      <c r="F22" s="30"/>
      <c r="G22" s="30"/>
    </row>
    <row r="23" spans="1:2" ht="15.75">
      <c r="A23" s="30" t="s">
        <v>259</v>
      </c>
      <c r="B23" s="30"/>
    </row>
    <row r="24" ht="15.75">
      <c r="B24" s="27" t="s">
        <v>252</v>
      </c>
    </row>
    <row r="25" ht="15.75">
      <c r="B25" s="27" t="s">
        <v>253</v>
      </c>
    </row>
    <row r="26" ht="16.5" thickBot="1">
      <c r="B26" s="27" t="s">
        <v>254</v>
      </c>
    </row>
    <row r="27" spans="6:8" ht="16.5" thickBot="1">
      <c r="F27" s="30" t="s">
        <v>261</v>
      </c>
      <c r="H27" s="43"/>
    </row>
    <row r="28" spans="1:9" ht="15.75">
      <c r="A28" s="11"/>
      <c r="B28" s="35" t="s">
        <v>262</v>
      </c>
      <c r="C28" s="11"/>
      <c r="D28" s="36"/>
      <c r="E28" s="11"/>
      <c r="F28" s="11"/>
      <c r="G28" s="11"/>
      <c r="H28" s="11"/>
      <c r="I28" s="11"/>
    </row>
    <row r="29" spans="1:9" ht="19.5" hidden="1" thickBot="1">
      <c r="A29" s="32"/>
      <c r="B29" s="32" t="s">
        <v>328</v>
      </c>
      <c r="C29" s="32"/>
      <c r="D29" s="32"/>
      <c r="E29" s="34" t="str">
        <f>IF(AND((H15=2),(H21=3),(H27=1)),"Зачёт","Незачёт")</f>
        <v>Незачёт</v>
      </c>
      <c r="F29" s="33"/>
      <c r="G29" s="32"/>
      <c r="H29" s="32"/>
      <c r="I29" s="32"/>
    </row>
    <row r="30" spans="1:9" ht="15.75">
      <c r="A30" s="11"/>
      <c r="B30" s="11"/>
      <c r="C30" s="11"/>
      <c r="D30" s="11"/>
      <c r="E30" s="11"/>
      <c r="F30" s="11"/>
      <c r="G30" s="11"/>
      <c r="H30" s="11"/>
      <c r="I30" s="11"/>
    </row>
    <row r="31" spans="1:7" ht="15.75">
      <c r="A31" s="30" t="s">
        <v>266</v>
      </c>
      <c r="B31" s="30"/>
      <c r="C31" s="30"/>
      <c r="D31" s="30"/>
      <c r="E31" s="30"/>
      <c r="F31" s="30"/>
      <c r="G31" s="30"/>
    </row>
    <row r="32" spans="1:7" ht="15.75">
      <c r="A32" s="30" t="s">
        <v>263</v>
      </c>
      <c r="B32" s="30"/>
      <c r="C32" s="30"/>
      <c r="D32" s="30"/>
      <c r="E32" s="30"/>
      <c r="F32" s="30"/>
      <c r="G32" s="30"/>
    </row>
    <row r="33" ht="15.75">
      <c r="B33" s="27" t="s">
        <v>264</v>
      </c>
    </row>
    <row r="34" ht="16.5" thickBot="1">
      <c r="B34" s="27" t="s">
        <v>265</v>
      </c>
    </row>
    <row r="35" spans="6:8" ht="16.5" thickBot="1">
      <c r="F35" s="30" t="s">
        <v>261</v>
      </c>
      <c r="H35" s="43"/>
    </row>
    <row r="36" spans="1:7" ht="15.75">
      <c r="A36" s="30" t="s">
        <v>267</v>
      </c>
      <c r="B36" s="30"/>
      <c r="C36" s="30"/>
      <c r="D36" s="30"/>
      <c r="E36" s="30"/>
      <c r="F36" s="30"/>
      <c r="G36" s="30"/>
    </row>
    <row r="37" spans="1:7" ht="15.75">
      <c r="A37" s="30" t="s">
        <v>257</v>
      </c>
      <c r="B37" s="30"/>
      <c r="C37" s="30"/>
      <c r="D37" s="30"/>
      <c r="E37" s="30"/>
      <c r="F37" s="30"/>
      <c r="G37" s="30"/>
    </row>
    <row r="38" ht="15.75">
      <c r="B38" s="27" t="s">
        <v>250</v>
      </c>
    </row>
    <row r="39" ht="15.75">
      <c r="B39" s="27" t="s">
        <v>251</v>
      </c>
    </row>
    <row r="40" ht="16.5" thickBot="1">
      <c r="B40" s="27" t="s">
        <v>248</v>
      </c>
    </row>
    <row r="41" spans="6:8" ht="16.5" thickBot="1">
      <c r="F41" s="30" t="s">
        <v>261</v>
      </c>
      <c r="H41" s="43"/>
    </row>
    <row r="42" spans="1:6" ht="15.75">
      <c r="A42" s="30" t="s">
        <v>268</v>
      </c>
      <c r="B42" s="30"/>
      <c r="C42" s="30"/>
      <c r="D42" s="30"/>
      <c r="E42" s="30"/>
      <c r="F42" s="30"/>
    </row>
    <row r="43" spans="1:6" ht="15.75">
      <c r="A43" s="30" t="s">
        <v>269</v>
      </c>
      <c r="B43" s="30"/>
      <c r="C43" s="30"/>
      <c r="D43" s="30"/>
      <c r="E43" s="30"/>
      <c r="F43" s="30"/>
    </row>
    <row r="44" ht="15.75">
      <c r="B44" s="27" t="s">
        <v>272</v>
      </c>
    </row>
    <row r="45" ht="15.75">
      <c r="B45" s="27" t="s">
        <v>271</v>
      </c>
    </row>
    <row r="46" ht="16.5" thickBot="1">
      <c r="B46" s="27" t="s">
        <v>270</v>
      </c>
    </row>
    <row r="47" spans="6:8" ht="16.5" thickBot="1">
      <c r="F47" s="30" t="s">
        <v>261</v>
      </c>
      <c r="H47" s="43"/>
    </row>
    <row r="48" spans="6:8" ht="15.75">
      <c r="F48" s="132"/>
      <c r="H48" s="140"/>
    </row>
    <row r="49" ht="15.75">
      <c r="C49" s="35" t="s">
        <v>262</v>
      </c>
    </row>
    <row r="50" spans="1:9" ht="19.5" hidden="1" thickBot="1">
      <c r="A50" s="32"/>
      <c r="B50" s="32" t="s">
        <v>328</v>
      </c>
      <c r="C50" s="32"/>
      <c r="D50" s="32"/>
      <c r="E50" s="34" t="str">
        <f>IF(AND((H35=2),(H41=1),(H47=3)),"Зачёт","Незачёт")</f>
        <v>Незачёт</v>
      </c>
      <c r="F50" s="33"/>
      <c r="G50" s="32"/>
      <c r="H50" s="32"/>
      <c r="I50" s="32"/>
    </row>
    <row r="52" spans="1:7" ht="15.75">
      <c r="A52" s="30" t="s">
        <v>273</v>
      </c>
      <c r="B52" s="30"/>
      <c r="C52" s="30"/>
      <c r="D52" s="30"/>
      <c r="E52" s="30"/>
      <c r="F52" s="30"/>
      <c r="G52" s="30"/>
    </row>
    <row r="53" spans="1:7" ht="15.75">
      <c r="A53" s="30" t="s">
        <v>274</v>
      </c>
      <c r="B53" s="30"/>
      <c r="C53" s="30"/>
      <c r="D53" s="30"/>
      <c r="E53" s="30"/>
      <c r="F53" s="30"/>
      <c r="G53" s="30"/>
    </row>
    <row r="54" ht="15.75">
      <c r="B54" s="27" t="s">
        <v>276</v>
      </c>
    </row>
    <row r="55" ht="15.75">
      <c r="B55" s="27" t="s">
        <v>275</v>
      </c>
    </row>
    <row r="56" ht="16.5" thickBot="1">
      <c r="B56" s="27" t="s">
        <v>254</v>
      </c>
    </row>
    <row r="57" spans="6:8" ht="16.5" thickBot="1">
      <c r="F57" s="30" t="s">
        <v>261</v>
      </c>
      <c r="H57" s="43"/>
    </row>
    <row r="58" spans="1:7" ht="15.75">
      <c r="A58" s="30" t="s">
        <v>278</v>
      </c>
      <c r="B58" s="30"/>
      <c r="C58" s="30"/>
      <c r="D58" s="30"/>
      <c r="E58" s="30"/>
      <c r="F58" s="30"/>
      <c r="G58" s="30"/>
    </row>
    <row r="59" spans="1:7" ht="15.75">
      <c r="A59" s="30" t="s">
        <v>277</v>
      </c>
      <c r="B59" s="30"/>
      <c r="C59" s="30"/>
      <c r="D59" s="30"/>
      <c r="E59" s="30"/>
      <c r="F59" s="30"/>
      <c r="G59" s="30"/>
    </row>
    <row r="60" ht="15.75">
      <c r="B60" s="27" t="s">
        <v>279</v>
      </c>
    </row>
    <row r="61" ht="15.75">
      <c r="B61" s="27" t="s">
        <v>280</v>
      </c>
    </row>
    <row r="62" ht="15.75">
      <c r="B62" s="27" t="s">
        <v>281</v>
      </c>
    </row>
    <row r="63" ht="16.5" thickBot="1"/>
    <row r="64" spans="6:8" ht="16.5" thickBot="1">
      <c r="F64" s="30" t="s">
        <v>261</v>
      </c>
      <c r="H64" s="43"/>
    </row>
    <row r="66" spans="1:6" ht="15.75">
      <c r="A66" s="30" t="s">
        <v>518</v>
      </c>
      <c r="B66" s="30"/>
      <c r="C66" s="30"/>
      <c r="D66" s="30"/>
      <c r="E66" s="30"/>
      <c r="F66" s="30"/>
    </row>
    <row r="67" spans="1:6" ht="15.75">
      <c r="A67" s="30" t="s">
        <v>282</v>
      </c>
      <c r="B67" s="30"/>
      <c r="C67" s="30"/>
      <c r="D67" s="30"/>
      <c r="E67" s="30"/>
      <c r="F67" s="30"/>
    </row>
    <row r="68" ht="15.75">
      <c r="B68" s="27" t="s">
        <v>520</v>
      </c>
    </row>
    <row r="69" ht="15.75">
      <c r="B69" s="27" t="s">
        <v>519</v>
      </c>
    </row>
    <row r="70" ht="16.5" thickBot="1">
      <c r="B70" s="27" t="s">
        <v>521</v>
      </c>
    </row>
    <row r="71" spans="6:8" ht="16.5" thickBot="1">
      <c r="F71" s="30" t="s">
        <v>261</v>
      </c>
      <c r="H71" s="43"/>
    </row>
    <row r="73" ht="15.75">
      <c r="D73" s="35" t="s">
        <v>262</v>
      </c>
    </row>
    <row r="74" spans="1:9" ht="19.5" hidden="1" thickBot="1">
      <c r="A74" s="32"/>
      <c r="B74" s="32" t="s">
        <v>328</v>
      </c>
      <c r="C74" s="32"/>
      <c r="D74" s="32"/>
      <c r="E74" s="34" t="str">
        <f>IF(AND((H57=3),(H64=1),(H71=2)),"Зачёт","Незачёт")</f>
        <v>Незачёт</v>
      </c>
      <c r="F74" s="37"/>
      <c r="G74" s="32"/>
      <c r="H74" s="32"/>
      <c r="I74" s="32"/>
    </row>
    <row r="76" spans="1:7" ht="15.75">
      <c r="A76" s="30" t="s">
        <v>522</v>
      </c>
      <c r="B76" s="30"/>
      <c r="C76" s="30"/>
      <c r="D76" s="30"/>
      <c r="E76" s="30"/>
      <c r="F76" s="30"/>
      <c r="G76" s="30"/>
    </row>
    <row r="77" spans="1:7" ht="15.75">
      <c r="A77" s="30" t="s">
        <v>523</v>
      </c>
      <c r="B77" s="30"/>
      <c r="C77" s="30"/>
      <c r="D77" s="30"/>
      <c r="E77" s="30"/>
      <c r="F77" s="30"/>
      <c r="G77" s="30"/>
    </row>
    <row r="78" spans="1:7" ht="15.75">
      <c r="A78" s="30" t="s">
        <v>524</v>
      </c>
      <c r="B78" s="30"/>
      <c r="C78" s="30"/>
      <c r="D78" s="30"/>
      <c r="E78" s="30"/>
      <c r="F78" s="30"/>
      <c r="G78" s="30"/>
    </row>
    <row r="79" ht="15.75">
      <c r="B79" s="27" t="s">
        <v>247</v>
      </c>
    </row>
    <row r="80" ht="15.75">
      <c r="B80" s="27" t="s">
        <v>249</v>
      </c>
    </row>
    <row r="81" ht="16.5" thickBot="1">
      <c r="B81" s="27" t="s">
        <v>248</v>
      </c>
    </row>
    <row r="82" spans="6:8" ht="16.5" thickBot="1">
      <c r="F82" s="30" t="s">
        <v>261</v>
      </c>
      <c r="H82" s="43"/>
    </row>
    <row r="83" spans="1:6" ht="15.75">
      <c r="A83" s="30" t="s">
        <v>284</v>
      </c>
      <c r="B83" s="30"/>
      <c r="C83" s="30"/>
      <c r="D83" s="30"/>
      <c r="E83" s="30"/>
      <c r="F83" s="30"/>
    </row>
    <row r="84" ht="15.75">
      <c r="B84" s="27" t="s">
        <v>285</v>
      </c>
    </row>
    <row r="85" ht="15.75">
      <c r="B85" s="27" t="s">
        <v>286</v>
      </c>
    </row>
    <row r="86" ht="16.5" thickBot="1">
      <c r="B86" s="27" t="s">
        <v>287</v>
      </c>
    </row>
    <row r="87" spans="6:8" ht="16.5" thickBot="1">
      <c r="F87" s="30" t="s">
        <v>261</v>
      </c>
      <c r="H87" s="43"/>
    </row>
    <row r="88" spans="1:7" ht="15.75">
      <c r="A88" s="30" t="s">
        <v>525</v>
      </c>
      <c r="B88" s="30"/>
      <c r="C88" s="30"/>
      <c r="D88" s="30"/>
      <c r="E88" s="30"/>
      <c r="F88" s="30"/>
      <c r="G88" s="30"/>
    </row>
    <row r="89" spans="1:7" ht="15.75">
      <c r="A89" s="30" t="s">
        <v>288</v>
      </c>
      <c r="B89" s="30"/>
      <c r="C89" s="30"/>
      <c r="D89" s="30"/>
      <c r="E89" s="30"/>
      <c r="F89" s="30"/>
      <c r="G89" s="30"/>
    </row>
    <row r="90" spans="1:2" ht="15.75">
      <c r="A90" s="141"/>
      <c r="B90" s="27" t="s">
        <v>526</v>
      </c>
    </row>
    <row r="91" spans="1:2" ht="15.75">
      <c r="A91" s="141"/>
      <c r="B91" s="27" t="s">
        <v>289</v>
      </c>
    </row>
    <row r="92" spans="1:2" ht="15.75">
      <c r="A92" s="141"/>
      <c r="B92" s="27" t="s">
        <v>290</v>
      </c>
    </row>
    <row r="93" spans="1:2" ht="16.5" thickBot="1">
      <c r="A93" s="141"/>
      <c r="B93" s="27" t="s">
        <v>527</v>
      </c>
    </row>
    <row r="94" spans="6:8" ht="16.5" thickBot="1">
      <c r="F94" s="30" t="s">
        <v>261</v>
      </c>
      <c r="H94" s="43"/>
    </row>
    <row r="96" ht="15.75">
      <c r="E96" s="35" t="s">
        <v>262</v>
      </c>
    </row>
    <row r="97" spans="1:9" ht="19.5" hidden="1" thickBot="1">
      <c r="A97" s="32"/>
      <c r="B97" s="32" t="s">
        <v>328</v>
      </c>
      <c r="C97" s="32"/>
      <c r="D97" s="32"/>
      <c r="E97" s="34" t="str">
        <f>IF(AND((H82=2),(H87=1),(H94=3)),"Зачёт","Незачёт")</f>
        <v>Незачёт</v>
      </c>
      <c r="F97" s="39"/>
      <c r="G97" s="32"/>
      <c r="H97" s="32"/>
      <c r="I97" s="32"/>
    </row>
    <row r="99" spans="1:7" ht="15.75">
      <c r="A99" s="30" t="s">
        <v>296</v>
      </c>
      <c r="B99" s="30"/>
      <c r="C99" s="30"/>
      <c r="D99" s="30"/>
      <c r="E99" s="30"/>
      <c r="F99" s="30"/>
      <c r="G99" s="30"/>
    </row>
    <row r="100" spans="1:7" ht="15.75">
      <c r="A100" s="30" t="s">
        <v>295</v>
      </c>
      <c r="B100" s="30"/>
      <c r="C100" s="30"/>
      <c r="D100" s="30"/>
      <c r="E100" s="30"/>
      <c r="F100" s="30"/>
      <c r="G100" s="30"/>
    </row>
    <row r="101" ht="15.75">
      <c r="B101" s="27" t="s">
        <v>291</v>
      </c>
    </row>
    <row r="102" ht="15.75">
      <c r="B102" s="27" t="s">
        <v>292</v>
      </c>
    </row>
    <row r="103" ht="16.5" thickBot="1">
      <c r="B103" s="27" t="s">
        <v>293</v>
      </c>
    </row>
    <row r="104" spans="6:8" ht="16.5" thickBot="1">
      <c r="F104" s="30" t="s">
        <v>261</v>
      </c>
      <c r="H104" s="43"/>
    </row>
    <row r="105" spans="1:6" ht="15.75">
      <c r="A105" s="30" t="s">
        <v>294</v>
      </c>
      <c r="B105" s="30"/>
      <c r="C105" s="30"/>
      <c r="D105" s="30"/>
      <c r="E105" s="30"/>
      <c r="F105" s="30"/>
    </row>
    <row r="106" spans="1:6" ht="15.75">
      <c r="A106" s="30" t="s">
        <v>255</v>
      </c>
      <c r="B106" s="30"/>
      <c r="C106" s="30"/>
      <c r="D106" s="30"/>
      <c r="E106" s="30"/>
      <c r="F106" s="30"/>
    </row>
    <row r="107" ht="15.75">
      <c r="B107" s="27" t="s">
        <v>297</v>
      </c>
    </row>
    <row r="108" ht="15.75">
      <c r="B108" s="27" t="s">
        <v>249</v>
      </c>
    </row>
    <row r="109" ht="16.5" thickBot="1">
      <c r="B109" s="27" t="s">
        <v>298</v>
      </c>
    </row>
    <row r="110" spans="6:8" ht="16.5" thickBot="1">
      <c r="F110" s="30" t="s">
        <v>261</v>
      </c>
      <c r="H110" s="43"/>
    </row>
    <row r="111" spans="1:7" ht="15.75">
      <c r="A111" s="30" t="s">
        <v>299</v>
      </c>
      <c r="B111" s="30"/>
      <c r="C111" s="30"/>
      <c r="D111" s="30"/>
      <c r="E111" s="30"/>
      <c r="F111" s="30"/>
      <c r="G111" s="30"/>
    </row>
    <row r="112" spans="1:7" ht="15.75">
      <c r="A112" s="30" t="s">
        <v>269</v>
      </c>
      <c r="B112" s="30"/>
      <c r="C112" s="30"/>
      <c r="D112" s="30"/>
      <c r="E112" s="30"/>
      <c r="F112" s="30"/>
      <c r="G112" s="30"/>
    </row>
    <row r="113" ht="15.75">
      <c r="B113" s="27" t="s">
        <v>301</v>
      </c>
    </row>
    <row r="114" ht="15.75">
      <c r="B114" s="27" t="s">
        <v>302</v>
      </c>
    </row>
    <row r="115" ht="16.5" thickBot="1">
      <c r="B115" s="27" t="s">
        <v>319</v>
      </c>
    </row>
    <row r="116" spans="6:8" ht="16.5" thickBot="1">
      <c r="F116" s="30" t="s">
        <v>261</v>
      </c>
      <c r="H116" s="43"/>
    </row>
    <row r="118" ht="15.75">
      <c r="F118" s="35" t="s">
        <v>262</v>
      </c>
    </row>
    <row r="119" spans="1:9" ht="19.5" hidden="1" thickBot="1">
      <c r="A119" s="32"/>
      <c r="B119" s="32" t="s">
        <v>328</v>
      </c>
      <c r="C119" s="32"/>
      <c r="D119" s="32"/>
      <c r="E119" s="42" t="str">
        <f>IF(AND((H104=3),(H110=1),(H116=1)),"Зачёт","Незачёт")</f>
        <v>Незачёт</v>
      </c>
      <c r="F119" s="40"/>
      <c r="G119" s="32"/>
      <c r="H119" s="32"/>
      <c r="I119" s="32"/>
    </row>
    <row r="121" spans="1:6" ht="15.75">
      <c r="A121" s="30" t="s">
        <v>304</v>
      </c>
      <c r="B121" s="30"/>
      <c r="C121" s="30"/>
      <c r="D121" s="30"/>
      <c r="E121" s="30"/>
      <c r="F121" s="30"/>
    </row>
    <row r="122" spans="1:2" ht="15.75">
      <c r="A122" s="44" t="s">
        <v>327</v>
      </c>
      <c r="B122" s="27" t="s">
        <v>305</v>
      </c>
    </row>
    <row r="123" spans="1:2" ht="18.75">
      <c r="A123" s="44" t="s">
        <v>329</v>
      </c>
      <c r="B123" s="27" t="s">
        <v>556</v>
      </c>
    </row>
    <row r="124" spans="1:2" ht="16.5" thickBot="1">
      <c r="A124" s="44" t="s">
        <v>330</v>
      </c>
      <c r="B124" s="27" t="s">
        <v>306</v>
      </c>
    </row>
    <row r="125" spans="6:8" ht="16.5" thickBot="1">
      <c r="F125" s="30" t="s">
        <v>261</v>
      </c>
      <c r="H125" s="43"/>
    </row>
    <row r="126" spans="1:5" ht="15.75">
      <c r="A126" s="30" t="s">
        <v>310</v>
      </c>
      <c r="B126" s="30"/>
      <c r="C126" s="30"/>
      <c r="D126" s="30"/>
      <c r="E126" s="30"/>
    </row>
    <row r="127" ht="15.75">
      <c r="B127" s="27" t="s">
        <v>307</v>
      </c>
    </row>
    <row r="128" ht="15.75">
      <c r="B128" s="27" t="s">
        <v>308</v>
      </c>
    </row>
    <row r="129" ht="16.5" thickBot="1">
      <c r="B129" s="27" t="s">
        <v>309</v>
      </c>
    </row>
    <row r="130" spans="6:8" ht="16.5" thickBot="1">
      <c r="F130" s="30" t="s">
        <v>261</v>
      </c>
      <c r="H130" s="43"/>
    </row>
    <row r="131" spans="1:7" ht="15.75">
      <c r="A131" s="30" t="s">
        <v>312</v>
      </c>
      <c r="B131" s="30"/>
      <c r="C131" s="30"/>
      <c r="D131" s="30"/>
      <c r="E131" s="30"/>
      <c r="F131" s="30"/>
      <c r="G131" s="30"/>
    </row>
    <row r="132" spans="1:7" ht="15.75">
      <c r="A132" s="30" t="s">
        <v>311</v>
      </c>
      <c r="B132" s="30"/>
      <c r="C132" s="30"/>
      <c r="D132" s="30"/>
      <c r="E132" s="30"/>
      <c r="F132" s="30"/>
      <c r="G132" s="30"/>
    </row>
    <row r="133" ht="15.75">
      <c r="B133" s="27" t="s">
        <v>313</v>
      </c>
    </row>
    <row r="134" ht="15.75">
      <c r="B134" s="27" t="s">
        <v>275</v>
      </c>
    </row>
    <row r="135" ht="16.5" thickBot="1">
      <c r="B135" s="27" t="s">
        <v>314</v>
      </c>
    </row>
    <row r="136" spans="6:8" ht="16.5" thickBot="1">
      <c r="F136" s="30" t="s">
        <v>261</v>
      </c>
      <c r="H136" s="43"/>
    </row>
    <row r="138" ht="15.75">
      <c r="G138" s="35" t="s">
        <v>262</v>
      </c>
    </row>
    <row r="139" spans="1:9" ht="19.5" hidden="1" thickBot="1">
      <c r="A139" s="32"/>
      <c r="B139" s="32" t="s">
        <v>328</v>
      </c>
      <c r="C139" s="32"/>
      <c r="D139" s="32"/>
      <c r="E139" s="34" t="str">
        <f>IF(AND((H125=2),(H130=1),(H136=1)),"Зачёт","Незачёт")</f>
        <v>Незачёт</v>
      </c>
      <c r="F139" s="33"/>
      <c r="G139" s="32"/>
      <c r="H139" s="32"/>
      <c r="I139" s="32"/>
    </row>
    <row r="141" spans="1:7" ht="15.75">
      <c r="A141" s="30" t="s">
        <v>528</v>
      </c>
      <c r="B141" s="30"/>
      <c r="C141" s="30"/>
      <c r="D141" s="30"/>
      <c r="E141" s="30"/>
      <c r="F141" s="30"/>
      <c r="G141" s="30"/>
    </row>
    <row r="142" spans="1:7" ht="15.75">
      <c r="A142" s="30" t="s">
        <v>315</v>
      </c>
      <c r="B142" s="30"/>
      <c r="C142" s="30"/>
      <c r="D142" s="30"/>
      <c r="E142" s="30"/>
      <c r="F142" s="30"/>
      <c r="G142" s="30"/>
    </row>
    <row r="143" ht="15.75">
      <c r="B143" s="27" t="s">
        <v>536</v>
      </c>
    </row>
    <row r="144" ht="15.75">
      <c r="B144" s="27" t="s">
        <v>316</v>
      </c>
    </row>
    <row r="145" ht="15.75">
      <c r="B145" s="27" t="s">
        <v>317</v>
      </c>
    </row>
    <row r="146" ht="16.5" thickBot="1">
      <c r="B146" s="27" t="s">
        <v>303</v>
      </c>
    </row>
    <row r="147" spans="6:8" ht="16.5" thickBot="1">
      <c r="F147" s="30" t="s">
        <v>261</v>
      </c>
      <c r="H147" s="43"/>
    </row>
    <row r="148" spans="1:7" ht="15.75">
      <c r="A148" s="30" t="s">
        <v>529</v>
      </c>
      <c r="B148" s="30"/>
      <c r="C148" s="30"/>
      <c r="D148" s="30"/>
      <c r="E148" s="30"/>
      <c r="F148" s="30"/>
      <c r="G148" s="30"/>
    </row>
    <row r="149" spans="1:7" ht="15.75">
      <c r="A149" s="30" t="s">
        <v>318</v>
      </c>
      <c r="B149" s="30"/>
      <c r="C149" s="30"/>
      <c r="D149" s="30"/>
      <c r="E149" s="30"/>
      <c r="F149" s="30"/>
      <c r="G149" s="30"/>
    </row>
    <row r="150" ht="15.75">
      <c r="B150" s="27" t="s">
        <v>247</v>
      </c>
    </row>
    <row r="151" ht="15.75">
      <c r="B151" s="27" t="s">
        <v>249</v>
      </c>
    </row>
    <row r="152" ht="16.5" thickBot="1">
      <c r="B152" s="27" t="s">
        <v>248</v>
      </c>
    </row>
    <row r="153" spans="6:8" ht="16.5" thickBot="1">
      <c r="F153" s="30" t="s">
        <v>261</v>
      </c>
      <c r="H153" s="43"/>
    </row>
    <row r="154" spans="1:7" ht="15.75">
      <c r="A154" s="30" t="s">
        <v>299</v>
      </c>
      <c r="B154" s="30"/>
      <c r="C154" s="30"/>
      <c r="D154" s="30"/>
      <c r="E154" s="30"/>
      <c r="F154" s="30"/>
      <c r="G154" s="30"/>
    </row>
    <row r="155" spans="1:7" ht="15.75">
      <c r="A155" s="30" t="s">
        <v>269</v>
      </c>
      <c r="B155" s="30"/>
      <c r="C155" s="30"/>
      <c r="D155" s="30"/>
      <c r="E155" s="30"/>
      <c r="F155" s="30"/>
      <c r="G155" s="30"/>
    </row>
    <row r="156" ht="15.75">
      <c r="B156" s="27" t="s">
        <v>301</v>
      </c>
    </row>
    <row r="157" ht="15.75">
      <c r="B157" s="27" t="s">
        <v>302</v>
      </c>
    </row>
    <row r="158" ht="16.5" thickBot="1">
      <c r="B158" s="27" t="s">
        <v>319</v>
      </c>
    </row>
    <row r="159" spans="6:8" ht="16.5" thickBot="1">
      <c r="F159" s="30" t="s">
        <v>261</v>
      </c>
      <c r="H159" s="43"/>
    </row>
    <row r="161" ht="15.75">
      <c r="H161" s="35" t="s">
        <v>262</v>
      </c>
    </row>
    <row r="162" spans="1:9" ht="19.5" hidden="1" thickBot="1">
      <c r="A162" s="32"/>
      <c r="B162" s="32" t="s">
        <v>328</v>
      </c>
      <c r="C162" s="32"/>
      <c r="D162" s="32"/>
      <c r="E162" s="34" t="str">
        <f>IF(AND((H147=1),(H153=2),(H159=1)),"Зачёт","Незачёт")</f>
        <v>Незачёт</v>
      </c>
      <c r="F162" s="33"/>
      <c r="G162" s="32"/>
      <c r="H162" s="32"/>
      <c r="I162" s="32"/>
    </row>
    <row r="164" spans="1:6" ht="15.75">
      <c r="A164" s="30" t="s">
        <v>320</v>
      </c>
      <c r="B164" s="30"/>
      <c r="C164" s="30"/>
      <c r="D164" s="30"/>
      <c r="E164" s="30"/>
      <c r="F164" s="30"/>
    </row>
    <row r="165" spans="1:6" ht="15.75">
      <c r="A165" s="30" t="s">
        <v>321</v>
      </c>
      <c r="B165" s="30"/>
      <c r="C165" s="30"/>
      <c r="D165" s="30"/>
      <c r="E165" s="30"/>
      <c r="F165" s="30"/>
    </row>
    <row r="166" ht="15.75">
      <c r="B166" s="27" t="s">
        <v>283</v>
      </c>
    </row>
    <row r="167" ht="16.5" thickBot="1">
      <c r="B167" s="27" t="s">
        <v>322</v>
      </c>
    </row>
    <row r="168" spans="6:8" ht="16.5" thickBot="1">
      <c r="F168" s="30" t="s">
        <v>261</v>
      </c>
      <c r="H168" s="43"/>
    </row>
    <row r="169" spans="1:7" ht="15.75">
      <c r="A169" s="30" t="s">
        <v>278</v>
      </c>
      <c r="B169" s="30"/>
      <c r="C169" s="30"/>
      <c r="D169" s="30"/>
      <c r="E169" s="30"/>
      <c r="F169" s="30"/>
      <c r="G169" s="30"/>
    </row>
    <row r="170" spans="1:7" ht="15.75">
      <c r="A170" s="30" t="s">
        <v>277</v>
      </c>
      <c r="B170" s="30"/>
      <c r="C170" s="30"/>
      <c r="D170" s="30"/>
      <c r="E170" s="30"/>
      <c r="F170" s="30"/>
      <c r="G170" s="30"/>
    </row>
    <row r="171" ht="15.75">
      <c r="B171" s="27" t="s">
        <v>279</v>
      </c>
    </row>
    <row r="172" ht="15.75">
      <c r="B172" s="27" t="s">
        <v>280</v>
      </c>
    </row>
    <row r="173" ht="15.75">
      <c r="B173" s="27" t="s">
        <v>281</v>
      </c>
    </row>
    <row r="174" ht="16.5" thickBot="1"/>
    <row r="175" spans="6:8" ht="16.5" thickBot="1">
      <c r="F175" s="30" t="s">
        <v>261</v>
      </c>
      <c r="H175" s="43"/>
    </row>
    <row r="176" spans="1:7" ht="15.75">
      <c r="A176" s="30" t="s">
        <v>260</v>
      </c>
      <c r="B176" s="30"/>
      <c r="C176" s="30"/>
      <c r="D176" s="30"/>
      <c r="E176" s="30"/>
      <c r="F176" s="30"/>
      <c r="G176" s="30"/>
    </row>
    <row r="177" spans="1:2" ht="15.75">
      <c r="A177" s="30" t="s">
        <v>259</v>
      </c>
      <c r="B177" s="30"/>
    </row>
    <row r="178" spans="1:7" ht="15.75">
      <c r="A178" s="30"/>
      <c r="B178" s="27" t="s">
        <v>252</v>
      </c>
      <c r="F178" s="30"/>
      <c r="G178" s="30"/>
    </row>
    <row r="179" spans="1:2" ht="15.75">
      <c r="A179" s="141"/>
      <c r="B179" s="27" t="s">
        <v>253</v>
      </c>
    </row>
    <row r="180" spans="1:2" ht="15.75">
      <c r="A180" s="141"/>
      <c r="B180" s="27" t="s">
        <v>254</v>
      </c>
    </row>
    <row r="181" spans="1:2" ht="16.5" thickBot="1">
      <c r="A181" s="141"/>
      <c r="B181" s="38"/>
    </row>
    <row r="182" spans="6:8" ht="16.5" thickBot="1">
      <c r="F182" s="30" t="s">
        <v>261</v>
      </c>
      <c r="H182" s="43"/>
    </row>
    <row r="184" ht="16.5" thickBot="1">
      <c r="I184" s="35" t="s">
        <v>262</v>
      </c>
    </row>
    <row r="185" spans="1:9" ht="19.5" hidden="1" thickBot="1">
      <c r="A185" s="32"/>
      <c r="B185" s="32" t="s">
        <v>328</v>
      </c>
      <c r="C185" s="32"/>
      <c r="D185" s="32"/>
      <c r="E185" s="34" t="str">
        <f>IF(AND((H168=1),(H175=1),(H182=1)),"Зачёт","Незачёт")</f>
        <v>Незачёт</v>
      </c>
      <c r="F185" s="33"/>
      <c r="G185" s="32"/>
      <c r="H185" s="32"/>
      <c r="I185" s="32"/>
    </row>
    <row r="186" ht="16.5" thickBot="1">
      <c r="A186" s="41" t="s">
        <v>262</v>
      </c>
    </row>
  </sheetData>
  <sheetProtection password="DF0E" sheet="1" objects="1" scenarios="1"/>
  <mergeCells count="3">
    <mergeCell ref="B4:H4"/>
    <mergeCell ref="D2:F2"/>
    <mergeCell ref="B3:H3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СПГУВК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Анализ вредных факторов воздушной среды в помещении</dc:title>
  <dc:subject>БЖД, ОТ</dc:subject>
  <dc:creator>Эдуард Гомзиков</dc:creator>
  <cp:keywords/>
  <dc:description/>
  <cp:lastModifiedBy>Oleg</cp:lastModifiedBy>
  <cp:lastPrinted>2011-03-11T18:09:18Z</cp:lastPrinted>
  <dcterms:created xsi:type="dcterms:W3CDTF">2000-04-20T15:31:57Z</dcterms:created>
  <cp:category>Лабораторная работа по БЖД на ПК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