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_xlnm.Print_Area" localSheetId="0">'Лист1'!$A$1:$J$54</definedName>
    <definedName name="_xlnm.Print_Area" localSheetId="3">'Лист4'!$A$1:$J$159</definedName>
    <definedName name="_xlnm.Print_Area" localSheetId="4">'Лист5'!$A$1:$J$141</definedName>
  </definedNames>
  <calcPr fullCalcOnLoad="1"/>
</workbook>
</file>

<file path=xl/sharedStrings.xml><?xml version="1.0" encoding="utf-8"?>
<sst xmlns="http://schemas.openxmlformats.org/spreadsheetml/2006/main" count="641" uniqueCount="528">
  <si>
    <t xml:space="preserve"> Цель работы:</t>
  </si>
  <si>
    <t>техническими средствами и средствами индивидуаль-</t>
  </si>
  <si>
    <t>ной защиты от воздействия вредных факторов.</t>
  </si>
  <si>
    <t>Ознакомиться с организационными мероприятиями,</t>
  </si>
  <si>
    <t xml:space="preserve"> Увеличение теплоизоляции ограждений помещения.</t>
  </si>
  <si>
    <t xml:space="preserve"> Увеличение теплоизоляции оконных проёмов</t>
  </si>
  <si>
    <t>стеклопакетов.</t>
  </si>
  <si>
    <t xml:space="preserve"> Увеличение теплопроизводительности систем</t>
  </si>
  <si>
    <t>отопления.</t>
  </si>
  <si>
    <t>то возможно применение следующих технических средств:</t>
  </si>
  <si>
    <t>посредством применения двойных, тройных рам или</t>
  </si>
  <si>
    <t xml:space="preserve">  Если температура воздуха в помещении ниже нормативной, </t>
  </si>
  <si>
    <t xml:space="preserve">  Если температура воздуха в помещении выше нормативной, </t>
  </si>
  <si>
    <t>Практическая работа по</t>
  </si>
  <si>
    <t>безопасности жизнедеятельности</t>
  </si>
  <si>
    <t xml:space="preserve">  Для защиты от тепловых излучений применяют:</t>
  </si>
  <si>
    <t xml:space="preserve"> - теплоизоляцию поверхностей источников</t>
  </si>
  <si>
    <t xml:space="preserve"> - экранирование источников либо рабочих</t>
  </si>
  <si>
    <t xml:space="preserve">    излучений.</t>
  </si>
  <si>
    <t xml:space="preserve">  В работе рассматриваются следующие вредные факторы:</t>
  </si>
  <si>
    <t xml:space="preserve"> - неблагоприятный микроклимат;</t>
  </si>
  <si>
    <t xml:space="preserve"> - вредные пыли, пары, газы;</t>
  </si>
  <si>
    <t xml:space="preserve"> - электромагнитые поля;</t>
  </si>
  <si>
    <t xml:space="preserve"> - шум;</t>
  </si>
  <si>
    <t>1. Общие положения</t>
  </si>
  <si>
    <t>1. Неблагоприятный микроклимат</t>
  </si>
  <si>
    <t xml:space="preserve">  Для уменьшение повышенной</t>
  </si>
  <si>
    <t>температуры на рабочих</t>
  </si>
  <si>
    <t>местах применяют воздушное</t>
  </si>
  <si>
    <t>душирование.</t>
  </si>
  <si>
    <t>2. Вредные пыли, пары, газы</t>
  </si>
  <si>
    <t xml:space="preserve">  Для уменьшения концентрации вредных пылей, паров,</t>
  </si>
  <si>
    <t>газов применяют вытяжные системы вентиляции и индивиду-</t>
  </si>
  <si>
    <t>альные средства защиты органов дыхания.</t>
  </si>
  <si>
    <t xml:space="preserve">  При выполнении таких работ,</t>
  </si>
  <si>
    <t xml:space="preserve"> Скорость движения воздуха V в вытяжных системах венти-</t>
  </si>
  <si>
    <t>ляции выбирают в зависимости от класса опасности вещества.</t>
  </si>
  <si>
    <t>Класс опасности</t>
  </si>
  <si>
    <t>V, м/с</t>
  </si>
  <si>
    <t>0,7 - 1,5</t>
  </si>
  <si>
    <t>2 и 3</t>
  </si>
  <si>
    <t>0,5 - 0,7</t>
  </si>
  <si>
    <t>0,15 - 0,25</t>
  </si>
  <si>
    <t>как газовая сварка, пайка и др.</t>
  </si>
  <si>
    <t xml:space="preserve">  При сварке на постоянных рабочих местах</t>
  </si>
  <si>
    <t xml:space="preserve">  При травлении металлов и нанесении гальванических</t>
  </si>
  <si>
    <t>покрытий с поверхности ванн выделяются пары кис-</t>
  </si>
  <si>
    <t xml:space="preserve">лот, щелочей, цианистый водород, окись хрома и др. </t>
  </si>
  <si>
    <t xml:space="preserve"> Для удаления вредных выделений прменяют борто-</t>
  </si>
  <si>
    <t>вые вытяжные устройства.</t>
  </si>
  <si>
    <t xml:space="preserve">    мест.</t>
  </si>
  <si>
    <t xml:space="preserve">  При работе с вредными </t>
  </si>
  <si>
    <t>вытяжные шкафы.</t>
  </si>
  <si>
    <t xml:space="preserve">  При погрузочно-разгрузочных работах, </t>
  </si>
  <si>
    <t>при окраске на производствах с исполь-</t>
  </si>
  <si>
    <t>Противопылевые респираторы</t>
  </si>
  <si>
    <r>
      <t>Респиратор Р-2</t>
    </r>
    <r>
      <rPr>
        <sz val="11"/>
        <rFont val="Times New Roman Cyr"/>
        <family val="1"/>
      </rPr>
      <t>:</t>
    </r>
  </si>
  <si>
    <t>а) общий вид; б) в рабочем положении.</t>
  </si>
  <si>
    <t>1 - корпус; 2 - вдыхательный клапан; 3 - выдыхательный клапан;</t>
  </si>
  <si>
    <t>4 - носовой зажим; 4 - каркас.</t>
  </si>
  <si>
    <t>3. Электромагнитные поля</t>
  </si>
  <si>
    <t>века уменьшают время их воздействия, увеличивают расстоя-</t>
  </si>
  <si>
    <t>где</t>
  </si>
  <si>
    <r>
      <t>Р</t>
    </r>
    <r>
      <rPr>
        <vertAlign val="subscript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- мощность источника излучений, Вт;</t>
    </r>
  </si>
  <si>
    <t>r - расстояние от источника до оператора, м.</t>
  </si>
  <si>
    <r>
      <t>I - интенсивность излучения, мкВт/см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</si>
  <si>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r>
      <t xml:space="preserve">Допустимая интенсивность </t>
    </r>
    <r>
      <rPr>
        <b/>
        <sz val="14"/>
        <rFont val="Times New Roman Cyr"/>
        <family val="1"/>
      </rPr>
      <t>I</t>
    </r>
    <r>
      <rPr>
        <sz val="14"/>
        <rFont val="Times New Roman Cyr"/>
        <family val="1"/>
      </rPr>
      <t>, мкВт/см</t>
    </r>
    <r>
      <rPr>
        <vertAlign val="superscript"/>
        <sz val="14"/>
        <rFont val="Times New Roman Cyr"/>
        <family val="1"/>
      </rPr>
      <t>2</t>
    </r>
  </si>
  <si>
    <r>
      <t xml:space="preserve">Мощность источника излучений </t>
    </r>
    <r>
      <rPr>
        <b/>
        <sz val="14"/>
        <rFont val="Times New Roman Cyr"/>
        <family val="1"/>
      </rPr>
      <t>Р</t>
    </r>
    <r>
      <rPr>
        <b/>
        <vertAlign val="subscript"/>
        <sz val="14"/>
        <rFont val="Times New Roman Cyr"/>
        <family val="1"/>
      </rPr>
      <t>и</t>
    </r>
    <r>
      <rPr>
        <sz val="14"/>
        <rFont val="Times New Roman Cyr"/>
        <family val="1"/>
      </rPr>
      <t>, Вт;</t>
    </r>
  </si>
  <si>
    <r>
      <t xml:space="preserve">ратора, при котором интенсивность излучения </t>
    </r>
    <r>
      <rPr>
        <b/>
        <sz val="14"/>
        <rFont val="Times New Roman Cyr"/>
        <family val="1"/>
      </rPr>
      <t>СВЧ</t>
    </r>
    <r>
      <rPr>
        <sz val="14"/>
        <rFont val="Times New Roman Cyr"/>
        <family val="1"/>
      </rPr>
      <t xml:space="preserve"> не будет</t>
    </r>
  </si>
  <si>
    <t>Расчёт допустимого времени воздействия</t>
  </si>
  <si>
    <t>электромагнитных излучений</t>
  </si>
  <si>
    <t>Частота 0,06-3МГц</t>
  </si>
  <si>
    <t>Частота 3-30МГц</t>
  </si>
  <si>
    <r>
      <t xml:space="preserve">Напряжённость электромагнитного поля </t>
    </r>
    <r>
      <rPr>
        <b/>
        <sz val="12"/>
        <rFont val="Times New Roman Cyr"/>
        <family val="1"/>
      </rPr>
      <t>Е</t>
    </r>
    <r>
      <rPr>
        <sz val="12"/>
        <rFont val="Times New Roman Cyr"/>
        <family val="1"/>
      </rPr>
      <t>, В/м</t>
    </r>
  </si>
  <si>
    <r>
      <t xml:space="preserve">Допустимое время воздействия </t>
    </r>
    <r>
      <rPr>
        <b/>
        <sz val="12"/>
        <rFont val="Times New Roman Cyr"/>
        <family val="1"/>
      </rPr>
      <t>Т</t>
    </r>
    <r>
      <rPr>
        <sz val="12"/>
        <rFont val="Times New Roman Cyr"/>
        <family val="1"/>
      </rPr>
      <t>, ч</t>
    </r>
  </si>
  <si>
    <r>
      <t xml:space="preserve">  Диапазон радиочастот </t>
    </r>
    <r>
      <rPr>
        <b/>
        <u val="single"/>
        <sz val="14"/>
        <rFont val="Times New Roman Cyr"/>
        <family val="1"/>
      </rPr>
      <t>РЧ</t>
    </r>
    <r>
      <rPr>
        <u val="single"/>
        <sz val="14"/>
        <rFont val="Times New Roman Cyr"/>
        <family val="1"/>
      </rPr>
      <t xml:space="preserve"> (профессиональное облучение)</t>
    </r>
  </si>
  <si>
    <t>Вращающиеся и сканирующие антенны</t>
  </si>
  <si>
    <r>
      <t xml:space="preserve">Диапазон сверхвысоких частот </t>
    </r>
    <r>
      <rPr>
        <b/>
        <u val="single"/>
        <sz val="14"/>
        <rFont val="Times New Roman Cyr"/>
        <family val="1"/>
      </rPr>
      <t>СВЧ</t>
    </r>
  </si>
  <si>
    <r>
      <t xml:space="preserve">Интенсивность излучения </t>
    </r>
    <r>
      <rPr>
        <b/>
        <sz val="12"/>
        <rFont val="Times New Roman Cyr"/>
        <family val="1"/>
      </rPr>
      <t>I</t>
    </r>
    <r>
      <rPr>
        <sz val="12"/>
        <rFont val="Times New Roman Cyr"/>
        <family val="1"/>
      </rPr>
      <t>, мкВт/см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 xml:space="preserve"> </t>
    </r>
  </si>
  <si>
    <t>Остальные случаи (СВЧ)</t>
  </si>
  <si>
    <t xml:space="preserve">  Для уменьшения интенсив- </t>
  </si>
  <si>
    <t>ности электромагнитных</t>
  </si>
  <si>
    <t xml:space="preserve">излучений диапазонов СВЧ и </t>
  </si>
  <si>
    <t>а) отражающие; б) поглощающие;</t>
  </si>
  <si>
    <t>в) интерференционные.</t>
  </si>
  <si>
    <t xml:space="preserve">  В качестве средств индивидуальной защиты от</t>
  </si>
  <si>
    <t>электромагнитных излучений применяют комбинезо-</t>
  </si>
  <si>
    <t>ны и халаты из металлизированной ткани и очки со</t>
  </si>
  <si>
    <t>специальными стёклами.</t>
  </si>
  <si>
    <t>4. Шум</t>
  </si>
  <si>
    <t xml:space="preserve">  Для уменьшения уровней шума применяют организационно-</t>
  </si>
  <si>
    <t>технические мероприятия по снижению времени воздействия</t>
  </si>
  <si>
    <t>Допустимое время воздействия шума, мин</t>
  </si>
  <si>
    <t xml:space="preserve">  Расчёт допустимого времени воздействия шума на человека,</t>
  </si>
  <si>
    <t xml:space="preserve">  Расчёт допустимого расстояния от источника шума до рабо-</t>
  </si>
  <si>
    <t>Допустимое расстояние от источника шума до</t>
  </si>
  <si>
    <t>рабочего места в открытом пространстве r, м</t>
  </si>
  <si>
    <t xml:space="preserve">  Для уменьшения уровня шума</t>
  </si>
  <si>
    <t>источника применяют звуко-</t>
  </si>
  <si>
    <t xml:space="preserve">изолирующий кожух, </t>
  </si>
  <si>
    <t>который устанавливает-</t>
  </si>
  <si>
    <t>ся на механизм. Выпол-</t>
  </si>
  <si>
    <t>нятся из металлических</t>
  </si>
  <si>
    <t>листов и покрывается</t>
  </si>
  <si>
    <t>внутри звукопоглощающим</t>
  </si>
  <si>
    <t>материалом.</t>
  </si>
  <si>
    <t>ных с шумными применяют</t>
  </si>
  <si>
    <t>двустенные звукоизолирую-</t>
  </si>
  <si>
    <t>щие конструкции с воздуш-</t>
  </si>
  <si>
    <t>ным промежутком (а), с</t>
  </si>
  <si>
    <t>заполнение промежутка звукопоглощающим</t>
  </si>
  <si>
    <t xml:space="preserve">  Для уменьшения отражённого шума в помещениях с</t>
  </si>
  <si>
    <t>источником шума устанавливают звукопоглощающие</t>
  </si>
  <si>
    <t xml:space="preserve">  Уровни шума на рабочем месте можно уменьшить, </t>
  </si>
  <si>
    <t>размещая его в изолированном посту управления.</t>
  </si>
  <si>
    <t xml:space="preserve">  В качестве средств индивидуальной защиты от шума </t>
  </si>
  <si>
    <t xml:space="preserve">применяют ушные заглушки и вкладыши, наушники, </t>
  </si>
  <si>
    <t>шлемы.</t>
  </si>
  <si>
    <t>5. Вибрация</t>
  </si>
  <si>
    <t xml:space="preserve">  Уровни вибрации уменьшают применением организационно-</t>
  </si>
  <si>
    <t>технических мероприятий по снижению времени её воздейст-</t>
  </si>
  <si>
    <t xml:space="preserve">  Расчёт допустимого времени воздействия уровней общей</t>
  </si>
  <si>
    <t xml:space="preserve">вибрации, при котором не будет наблюдаться превышение  </t>
  </si>
  <si>
    <r>
      <t>Уровени виброскорости общей вибрации 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, дБ </t>
    </r>
  </si>
  <si>
    <r>
      <t>Нормативные уровни виброскорости L</t>
    </r>
    <r>
      <rPr>
        <vertAlign val="subscript"/>
        <sz val="12"/>
        <rFont val="Times New Roman Cyr"/>
        <family val="1"/>
      </rPr>
      <t>v,нор.</t>
    </r>
    <r>
      <rPr>
        <sz val="12"/>
        <rFont val="Times New Roman Cyr"/>
        <family val="1"/>
      </rPr>
      <t>, дБ</t>
    </r>
  </si>
  <si>
    <t>Допустимое время воздействия вибрации, мин</t>
  </si>
  <si>
    <t xml:space="preserve">  Расчёт допустимого времени воздействия уровней локальной</t>
  </si>
  <si>
    <t xml:space="preserve">  Для уменьшения вибрации  </t>
  </si>
  <si>
    <t>на рабочем месте, площадку</t>
  </si>
  <si>
    <t>на котором оно расположено</t>
  </si>
  <si>
    <t>виброизолируют.</t>
  </si>
  <si>
    <t xml:space="preserve">  К индивидуальным средствам защиты от вибрации</t>
  </si>
  <si>
    <t xml:space="preserve">  Расчёт времени регулярного перерыва при действии локаль- </t>
  </si>
  <si>
    <r>
      <t>Уровни виброскорости локальной вибрации L</t>
    </r>
    <r>
      <rPr>
        <vertAlign val="subscript"/>
        <sz val="12"/>
        <rFont val="Times New Roman Cyr"/>
        <family val="1"/>
      </rPr>
      <t>v.l</t>
    </r>
    <r>
      <rPr>
        <sz val="12"/>
        <rFont val="Times New Roman Cyr"/>
        <family val="1"/>
      </rPr>
      <t>, дБ</t>
    </r>
  </si>
  <si>
    <r>
      <t>Нормативные уровни виброскорости L</t>
    </r>
    <r>
      <rPr>
        <vertAlign val="subscript"/>
        <sz val="12"/>
        <rFont val="Times New Roman Cyr"/>
        <family val="1"/>
      </rPr>
      <t>v.нор.</t>
    </r>
    <r>
      <rPr>
        <sz val="12"/>
        <rFont val="Times New Roman Cyr"/>
        <family val="1"/>
      </rPr>
      <t>, дБ</t>
    </r>
  </si>
  <si>
    <t>Время регулярного перерыва за 1 час работы, мин.</t>
  </si>
  <si>
    <t xml:space="preserve">  Для уменьшения уровней вибрации, передающейся на</t>
  </si>
  <si>
    <r>
      <t>Примечание:</t>
    </r>
    <r>
      <rPr>
        <sz val="11"/>
        <rFont val="Times New Roman Cyr"/>
        <family val="1"/>
      </rPr>
      <t xml:space="preserve"> (L</t>
    </r>
    <r>
      <rPr>
        <vertAlign val="subscript"/>
        <sz val="11"/>
        <rFont val="Times New Roman Cyr"/>
        <family val="1"/>
      </rPr>
      <t>v.l</t>
    </r>
    <r>
      <rPr>
        <sz val="11"/>
        <rFont val="Times New Roman Cyr"/>
        <family val="1"/>
      </rPr>
      <t xml:space="preserve"> - L</t>
    </r>
    <r>
      <rPr>
        <vertAlign val="subscript"/>
        <sz val="11"/>
        <rFont val="Times New Roman Cyr"/>
        <family val="1"/>
      </rPr>
      <t>v.нор.</t>
    </r>
    <r>
      <rPr>
        <sz val="11"/>
        <rFont val="Times New Roman Cyr"/>
        <family val="1"/>
      </rPr>
      <t>)  -  не более 12 дБ.</t>
    </r>
  </si>
  <si>
    <t>Холодный период года</t>
  </si>
  <si>
    <t xml:space="preserve">Тёплый период года </t>
  </si>
  <si>
    <t xml:space="preserve">  Промышленные пртивогазы при работе на специаль-</t>
  </si>
  <si>
    <t>ных производствах с вредными веществами значитель-</t>
  </si>
  <si>
    <t>ных концентраций.</t>
  </si>
  <si>
    <t xml:space="preserve">  Для уменьшения уровней</t>
  </si>
  <si>
    <t xml:space="preserve">  Для уменьшения уровня шума, распространяющегося</t>
  </si>
  <si>
    <t>от источника в открытом пространстве применяют</t>
  </si>
  <si>
    <t>плоские и объёмные экраны.</t>
  </si>
  <si>
    <t>№</t>
  </si>
  <si>
    <t xml:space="preserve">чего места в открытом пространстве, при котором будут вы- </t>
  </si>
  <si>
    <r>
      <t>местом забора вредных выделений (</t>
    </r>
    <r>
      <rPr>
        <b/>
        <sz val="14"/>
        <rFont val="Times New Roman Cyr"/>
        <family val="1"/>
      </rPr>
      <t>1</t>
    </r>
    <r>
      <rPr>
        <sz val="14"/>
        <rFont val="Times New Roman Cyr"/>
        <family val="1"/>
      </rPr>
      <t>).</t>
    </r>
  </si>
  <si>
    <t xml:space="preserve">  Местная приточная искусственная вентиляция с пода-</t>
  </si>
  <si>
    <t>то необходимо охлаждение воздуха или применение</t>
  </si>
  <si>
    <t>системы кондиционирования воздуха (СКВ).</t>
  </si>
  <si>
    <t xml:space="preserve">  Общеобменная искусственная вентиляция (приток и </t>
  </si>
  <si>
    <t>воздуха или применение СКВ.</t>
  </si>
  <si>
    <t xml:space="preserve">  Система кондиционирования воздуха (СКВ) устанав-</t>
  </si>
  <si>
    <t>чей воздуха на рабочие места; вытяжка - естественная.</t>
  </si>
  <si>
    <t>вытяжка - искусственная). Если наружная температура</t>
  </si>
  <si>
    <t>Допустимое общее время воздействия вибрации, мин</t>
  </si>
  <si>
    <t>вибрации в изолированном</t>
  </si>
  <si>
    <t>посту управления, располо-</t>
  </si>
  <si>
    <t>женном вблизи виброак-</t>
  </si>
  <si>
    <t>тивных двигателей, его</t>
  </si>
  <si>
    <t>устанавливают на вибро-</t>
  </si>
  <si>
    <t>изоляторы.</t>
  </si>
  <si>
    <t xml:space="preserve">относяться виброзащитные подставки, рукавицы и  </t>
  </si>
  <si>
    <t>обувь на высокой подошве.</t>
  </si>
  <si>
    <t>для выполнения работы</t>
  </si>
  <si>
    <t>Вариант № 1</t>
  </si>
  <si>
    <t xml:space="preserve">  1. Холодный период года; температура воздуха в помещении ниже нормативной;</t>
  </si>
  <si>
    <t xml:space="preserve">      недостаточная теплоизоляция стенок помещения.</t>
  </si>
  <si>
    <t xml:space="preserve">  2. Газовая сварка и пайка в цехе; выбрать систему вентиляции и скорость движе-</t>
  </si>
  <si>
    <t xml:space="preserve">      ния воздуха; класс опасности вредных веществ 2 и 3.</t>
  </si>
  <si>
    <t>Такие конструкции уменьшают уровни воздушного</t>
  </si>
  <si>
    <t>шума и структурного шума, возникающего от вибра-</t>
  </si>
  <si>
    <t>ции в звуковом диапазоне частот.</t>
  </si>
  <si>
    <t>превышать нормативного значения при времени действия 8ч.</t>
  </si>
  <si>
    <r>
      <t xml:space="preserve">  Расчёт минимального расстояния </t>
    </r>
    <r>
      <rPr>
        <b/>
        <sz val="14"/>
        <rFont val="Times New Roman Cyr"/>
        <family val="1"/>
      </rPr>
      <t xml:space="preserve">r (м) </t>
    </r>
    <r>
      <rPr>
        <sz val="14"/>
        <rFont val="Times New Roman Cyr"/>
        <family val="1"/>
      </rPr>
      <t>от источника до опе-</t>
    </r>
  </si>
  <si>
    <t>Минимальное расстояние r, м</t>
  </si>
  <si>
    <t xml:space="preserve">  3. Найти минимальное расстояние r (м) от источника электромагнитных излуче-</t>
  </si>
  <si>
    <t xml:space="preserve">      ний диапазона СВЧ, при котором интенсивность излучения не будет превы-</t>
  </si>
  <si>
    <t xml:space="preserve">      шать допустимого значения при времени действия 8ч.</t>
  </si>
  <si>
    <t xml:space="preserve">  4. Определить допустимое время воздействия шума  </t>
  </si>
  <si>
    <t>при котором не будет наблюдаться превышение нормативных</t>
  </si>
  <si>
    <t xml:space="preserve">  5. Определить допустимое время воздействия общей вибрации</t>
  </si>
  <si>
    <t xml:space="preserve"> </t>
  </si>
  <si>
    <t>Вариант № 2</t>
  </si>
  <si>
    <t xml:space="preserve">      недостаточная теплоизоляция оконных проёмов.</t>
  </si>
  <si>
    <t xml:space="preserve">  2. Сварка на постоянном рабочем месте с фиксированным местом забора вредных</t>
  </si>
  <si>
    <t xml:space="preserve">      выделения; выбрать систему ветиляции и скорость движения воздуха, класс</t>
  </si>
  <si>
    <t xml:space="preserve">      опасности вредных веществ - 2.</t>
  </si>
  <si>
    <t xml:space="preserve">  3. Определить допустимое время воздействия электромагнитных излучений;</t>
  </si>
  <si>
    <t xml:space="preserve"> Интенсивность электромагнитного излучения диапазона </t>
  </si>
  <si>
    <t>Напряжённость электромагнитного поля Е, В/м</t>
  </si>
  <si>
    <r>
      <t>Допустимая интенсивность I, мкВт/см</t>
    </r>
    <r>
      <rPr>
        <vertAlign val="superscript"/>
        <sz val="11"/>
        <rFont val="Times New Roman Cyr"/>
        <family val="1"/>
      </rPr>
      <t>2</t>
    </r>
    <r>
      <rPr>
        <sz val="11"/>
        <rFont val="Times New Roman Cyr"/>
        <family val="1"/>
      </rPr>
      <t>.</t>
    </r>
  </si>
  <si>
    <r>
      <t>Мощность источника излучения Р</t>
    </r>
    <r>
      <rPr>
        <vertAlign val="subscript"/>
        <sz val="11"/>
        <rFont val="Times New Roman Cyr"/>
        <family val="1"/>
      </rPr>
      <t>и</t>
    </r>
    <r>
      <rPr>
        <sz val="11"/>
        <rFont val="Times New Roman Cyr"/>
        <family val="1"/>
      </rPr>
      <t>,Вт</t>
    </r>
  </si>
  <si>
    <t xml:space="preserve">  4. Определить допустимое расстояние от источника шума до рабочего места,  </t>
  </si>
  <si>
    <t xml:space="preserve">      расположенных в открытом пространстве, при котором уровни шума не будут</t>
  </si>
  <si>
    <t xml:space="preserve">  5. Определить допустимое общее время воздействия локальной вибрации</t>
  </si>
  <si>
    <r>
      <t>Уровни виброскорости локальной вибрации L</t>
    </r>
    <r>
      <rPr>
        <vertAlign val="subscript"/>
        <sz val="12"/>
        <rFont val="Times New Roman Cyr"/>
        <family val="1"/>
      </rPr>
      <t>v.l</t>
    </r>
    <r>
      <rPr>
        <sz val="12"/>
        <rFont val="Times New Roman Cyr"/>
        <family val="1"/>
      </rPr>
      <t xml:space="preserve">, дБ </t>
    </r>
  </si>
  <si>
    <t>Вариант № 3</t>
  </si>
  <si>
    <t xml:space="preserve">      недостаточная теплоизоляция оконных проёмов и низкая производительность</t>
  </si>
  <si>
    <t xml:space="preserve">      системы отопления.</t>
  </si>
  <si>
    <t xml:space="preserve">  2. Сварка при возможном перемещении детали; выбрать систему вентиляции и</t>
  </si>
  <si>
    <t xml:space="preserve">      скорость движения воздуха; класс опасности вредных веществ - 2.</t>
  </si>
  <si>
    <t xml:space="preserve">      движением транспорта. Выбрать конструктивное средство снижения шума.</t>
  </si>
  <si>
    <t xml:space="preserve">  5. Определить время регулярных перерывов при действии локальной вибрации</t>
  </si>
  <si>
    <t xml:space="preserve">ной вибрации, передающейся через руки за 1 час работы. </t>
  </si>
  <si>
    <t>Вариант № 4</t>
  </si>
  <si>
    <t xml:space="preserve">  1. Тёплый период года; температура воздуха в помещении выше нормативной;</t>
  </si>
  <si>
    <t xml:space="preserve">      выбрать систему ветиляции; допускается естественная вытяжка воздуха.</t>
  </si>
  <si>
    <t xml:space="preserve">  2. Гальванический цех; выделение вредных веществ с повышенными концентра-</t>
  </si>
  <si>
    <t xml:space="preserve">      циями; класс опасности веществ 1 и 2; выбрать систему вентиляции; опреде-</t>
  </si>
  <si>
    <t xml:space="preserve">      лить скорость движения воздуха.</t>
  </si>
  <si>
    <r>
      <t xml:space="preserve">  Диапазон радиочастот </t>
    </r>
    <r>
      <rPr>
        <b/>
        <u val="single"/>
        <sz val="14"/>
        <rFont val="Times New Roman Cyr"/>
        <family val="1"/>
      </rPr>
      <t>РЧ</t>
    </r>
    <r>
      <rPr>
        <u val="single"/>
        <sz val="14"/>
        <rFont val="Times New Roman Cyr"/>
        <family val="1"/>
      </rPr>
      <t xml:space="preserve"> (непрофессиональное облучение)</t>
    </r>
  </si>
  <si>
    <t xml:space="preserve">      этого уровни шума на рабочих местах превышают нормативные; выбрать</t>
  </si>
  <si>
    <t xml:space="preserve">      средство уменьшения шума источника.</t>
  </si>
  <si>
    <t>ственного здания; выбрать конструктивное средство уменьшения вибрации</t>
  </si>
  <si>
    <t>Вариант № 5</t>
  </si>
  <si>
    <t xml:space="preserve">      выбрать систему ветиляции; естественная вытяжка воздуха не допускается.</t>
  </si>
  <si>
    <t xml:space="preserve">  2. Работа с вредными веществами, приготовление растворов в цехах и химичес-</t>
  </si>
  <si>
    <t>веществами в цехах,</t>
  </si>
  <si>
    <t>риях применяют</t>
  </si>
  <si>
    <t xml:space="preserve">      ких лабораториях; выбрать оборудование, обеспечивающее вытяжку.</t>
  </si>
  <si>
    <t>источника.</t>
  </si>
  <si>
    <r>
      <t xml:space="preserve">Напряжённость электромагнитного поля </t>
    </r>
    <r>
      <rPr>
        <b/>
        <sz val="11"/>
        <rFont val="Times New Roman Cyr"/>
        <family val="1"/>
      </rPr>
      <t>Е</t>
    </r>
    <r>
      <rPr>
        <sz val="11"/>
        <rFont val="Times New Roman Cyr"/>
        <family val="1"/>
      </rPr>
      <t>, В/м</t>
    </r>
  </si>
  <si>
    <t xml:space="preserve">      превышают допустимые значения; установка кожуха на источник шума не</t>
  </si>
  <si>
    <t xml:space="preserve">      предусматривается; выбрать конструктивное средство уменьшения шума.</t>
  </si>
  <si>
    <t xml:space="preserve">      нии расположено рабочее место оператора, на котором уровни вибрации</t>
  </si>
  <si>
    <t xml:space="preserve">      превышают допустимые значения; выбрать конструктивное средство умень-</t>
  </si>
  <si>
    <t xml:space="preserve">      шения вибрации на рабочем месте.</t>
  </si>
  <si>
    <t>Вариант № 6</t>
  </si>
  <si>
    <t xml:space="preserve">  1. Тёплый период года; помещение с постоянным пребыванием людей; парамет-</t>
  </si>
  <si>
    <t xml:space="preserve">      ры микроклимата не соответствуют доустимым значениям; выбрать средство,</t>
  </si>
  <si>
    <t xml:space="preserve">      обеспечивающее параметры микроклимата, близкие к комфортным.</t>
  </si>
  <si>
    <t>Противогазовые, противоаэро-</t>
  </si>
  <si>
    <t>зольные респираторы</t>
  </si>
  <si>
    <t xml:space="preserve">  2. Окрасочные работы, проводимые вне специальных окрасочных камер;</t>
  </si>
  <si>
    <t xml:space="preserve">      выбрать средство индивидуальной защиты.</t>
  </si>
  <si>
    <t xml:space="preserve">  3. Определить допустимое время воздействия электромагнитных излучений </t>
  </si>
  <si>
    <t xml:space="preserve">      диапазона СВЧ от антенны</t>
  </si>
  <si>
    <r>
      <t xml:space="preserve">Интенсивность излучения </t>
    </r>
    <r>
      <rPr>
        <b/>
        <sz val="11"/>
        <rFont val="Times New Roman Cyr"/>
        <family val="1"/>
      </rPr>
      <t>I</t>
    </r>
    <r>
      <rPr>
        <sz val="11"/>
        <rFont val="Times New Roman Cyr"/>
        <family val="1"/>
      </rPr>
      <t>, мкВт/см</t>
    </r>
    <r>
      <rPr>
        <vertAlign val="superscript"/>
        <sz val="11"/>
        <rFont val="Times New Roman Cyr"/>
        <family val="1"/>
      </rPr>
      <t>2</t>
    </r>
    <r>
      <rPr>
        <sz val="11"/>
        <rFont val="Times New Roman Cyr"/>
        <family val="1"/>
      </rPr>
      <t xml:space="preserve"> </t>
    </r>
  </si>
  <si>
    <t xml:space="preserve">      ют допустимые уровни на рабочем месте на 5-6дБ в диапазоне средних и высо-</t>
  </si>
  <si>
    <t xml:space="preserve">      ких частот; установка кожуха на агрегат и выполнение изолированной кабины</t>
  </si>
  <si>
    <t xml:space="preserve">      не предусмотрено; выбрать средство уменьшения шума.</t>
  </si>
  <si>
    <t>конструкции. Эффективность их составляет 5-7дБ в</t>
  </si>
  <si>
    <t>диапазоне средних и высоких частот.</t>
  </si>
  <si>
    <t xml:space="preserve">      ложен вблизи виброактивных двигателей, уровни вибрации превышают </t>
  </si>
  <si>
    <t>фундамент от агрегатов, применяют виброизоляторы</t>
  </si>
  <si>
    <t xml:space="preserve">      допустимые значения; подобрать конструктивное средство виброзащиты</t>
  </si>
  <si>
    <t>Вариант № 7</t>
  </si>
  <si>
    <t xml:space="preserve">  1. В помещении работает агрегат с повышенным тепловыделением; подача охлаж-</t>
  </si>
  <si>
    <t xml:space="preserve">      дённого воздуха на рабочее место не может быть осуществлена; выбрать кон-</t>
  </si>
  <si>
    <t xml:space="preserve">      стуктивное средство уменьшения тепловыделений.</t>
  </si>
  <si>
    <t xml:space="preserve">  2. Шлифовальные, заточные работы; вытяжная вентиляция не обеспечивает </t>
  </si>
  <si>
    <t xml:space="preserve">      уменьшения концентрации пыли до ПДК; выбрать индивидуальное средство</t>
  </si>
  <si>
    <t xml:space="preserve">      защиты.</t>
  </si>
  <si>
    <t xml:space="preserve">      диапазона СВЧ для остальных случаев, кроме антенн.</t>
  </si>
  <si>
    <t xml:space="preserve">  4. В помещении стенда, где будут работать несколько источников шума, предусмо-</t>
  </si>
  <si>
    <t xml:space="preserve">      трен пост наблюдения; необходимо обеспечить конструктивное и индивидуаль- </t>
  </si>
  <si>
    <t xml:space="preserve">      ное средство защиты от шума.</t>
  </si>
  <si>
    <t xml:space="preserve">  5. В помещении поста управления технологическим процессом, расположенном</t>
  </si>
  <si>
    <t xml:space="preserve">      в зоне прямого шума, наблюдаются повышенные уровни воздушного и струк- </t>
  </si>
  <si>
    <t xml:space="preserve">      турного шума, распространяющегося от нескольких механизмов; конструкция </t>
  </si>
  <si>
    <t xml:space="preserve">      ограждений поста управления одностенная;  выбрать дополнительное кон-</t>
  </si>
  <si>
    <t xml:space="preserve">   </t>
  </si>
  <si>
    <t xml:space="preserve">      структивное средство уменьшения шума.</t>
  </si>
  <si>
    <t>Вариант № 8</t>
  </si>
  <si>
    <t xml:space="preserve">  1. Рабочее место расположено у источника с повышенным выделением тепла;</t>
  </si>
  <si>
    <t xml:space="preserve">      несмотря на то, что использованы теплоизолирующие покрытия, температура</t>
  </si>
  <si>
    <t xml:space="preserve">      воздуха на рабочем месте превышает допустимую; выбрать средство по умень-</t>
  </si>
  <si>
    <t xml:space="preserve">      шению температуры воздуха.</t>
  </si>
  <si>
    <t xml:space="preserve">  2. Работа на специальном производстве с вредными веществами повышенных</t>
  </si>
  <si>
    <t xml:space="preserve">      концентраций; выбрать наиболее эффективное индивидуальное средство за-</t>
  </si>
  <si>
    <t xml:space="preserve">      щиты от вредных газообразных веществ.</t>
  </si>
  <si>
    <t xml:space="preserve">  3. Рабочее место расположено вблизи от источника электромагнитных излучений;</t>
  </si>
  <si>
    <t xml:space="preserve">      выбрать конструктивное средство защиты и индивидуальные средства защиты.</t>
  </si>
  <si>
    <t xml:space="preserve">  4. В шумное помещение с дизель-генераторами обслуживающий персонал входит</t>
  </si>
  <si>
    <t xml:space="preserve">      для контроля и наблюдения, и находится вблизи агрегатов непродолжительное</t>
  </si>
  <si>
    <t xml:space="preserve">      время; конструктивные средства уменьшения уровней шума не предусмотрены;</t>
  </si>
  <si>
    <t xml:space="preserve">      выбрать средство уменьшения шума.</t>
  </si>
  <si>
    <t xml:space="preserve">  Для выбора средств уменьшения влияния вредных факторов необходимо в</t>
  </si>
  <si>
    <t>зировать левым щелчком мыши ячейки с цветной рамкой, соотвествующие</t>
  </si>
  <si>
    <r>
      <t xml:space="preserve">выбранным средствам, а затем нажать </t>
    </r>
    <r>
      <rPr>
        <b/>
        <sz val="12"/>
        <rFont val="Times New Roman Cyr"/>
        <family val="1"/>
      </rPr>
      <t>"Enter"</t>
    </r>
    <r>
      <rPr>
        <sz val="12"/>
        <rFont val="Times New Roman Cyr"/>
        <family val="1"/>
      </rPr>
      <t>.</t>
    </r>
  </si>
  <si>
    <t>ние от источника до оператора.</t>
  </si>
  <si>
    <t>1. Электромагнитные поля</t>
  </si>
  <si>
    <t>2. Шум</t>
  </si>
  <si>
    <r>
      <t>t</t>
    </r>
    <r>
      <rPr>
        <vertAlign val="subscript"/>
        <sz val="12"/>
        <rFont val="Times New Roman Cyr"/>
        <family val="1"/>
      </rPr>
      <t>доп.</t>
    </r>
    <r>
      <rPr>
        <sz val="12"/>
        <rFont val="Times New Roman Cyr"/>
        <family val="1"/>
      </rPr>
      <t xml:space="preserve"> - допустимое время воздействия шума, мин;</t>
    </r>
  </si>
  <si>
    <r>
      <t>r</t>
    </r>
    <r>
      <rPr>
        <vertAlign val="subscript"/>
        <sz val="12"/>
        <rFont val="Times New Roman Cyr"/>
        <family val="1"/>
      </rPr>
      <t>доп.</t>
    </r>
    <r>
      <rPr>
        <sz val="12"/>
        <rFont val="Times New Roman Cyr"/>
        <family val="1"/>
      </rPr>
      <t xml:space="preserve"> - допустимое расстояние от источника шума до рабочего</t>
    </r>
  </si>
  <si>
    <t xml:space="preserve">          места, при котором будет выполняться норма по шуму, м;</t>
  </si>
  <si>
    <r>
      <t>L</t>
    </r>
    <r>
      <rPr>
        <vertAlign val="subscript"/>
        <sz val="12"/>
        <rFont val="Times New Roman Cyr"/>
        <family val="1"/>
      </rPr>
      <t>p</t>
    </r>
    <r>
      <rPr>
        <sz val="12"/>
        <rFont val="Times New Roman Cyr"/>
        <family val="1"/>
      </rPr>
      <t xml:space="preserve"> - уровень звуковой мощности источника шума, дБ;</t>
    </r>
  </si>
  <si>
    <t>значений за рабочий день (480мин) в определённой октавной</t>
  </si>
  <si>
    <t>L - уровень шума, дБ;</t>
  </si>
  <si>
    <r>
      <t>L</t>
    </r>
    <r>
      <rPr>
        <vertAlign val="subscript"/>
        <sz val="12"/>
        <rFont val="Times New Roman Cyr"/>
        <family val="1"/>
      </rPr>
      <t>нор.</t>
    </r>
    <r>
      <rPr>
        <sz val="12"/>
        <rFont val="Times New Roman Cyr"/>
        <family val="1"/>
      </rPr>
      <t xml:space="preserve"> - нормативный уровень шума, дБ.</t>
    </r>
  </si>
  <si>
    <t xml:space="preserve">Уровень шума L, дБ; </t>
  </si>
  <si>
    <r>
      <t>Нормативный уровень шума L</t>
    </r>
    <r>
      <rPr>
        <vertAlign val="subscript"/>
        <sz val="12"/>
        <rFont val="Times New Roman Cyr"/>
        <family val="1"/>
      </rPr>
      <t>нор.</t>
    </r>
    <r>
      <rPr>
        <sz val="12"/>
        <rFont val="Times New Roman Cyr"/>
        <family val="1"/>
      </rPr>
      <t>, дБ;</t>
    </r>
  </si>
  <si>
    <t>полосе частот.</t>
  </si>
  <si>
    <t>полосах частот, и принимается по минимальному значению.</t>
  </si>
  <si>
    <r>
      <t>Примечание</t>
    </r>
    <r>
      <rPr>
        <sz val="11"/>
        <rFont val="Times New Roman Cyr"/>
        <family val="1"/>
      </rPr>
      <t>. Допустимое время воздействия шума определяется во всех</t>
    </r>
  </si>
  <si>
    <t>определённой октавной полосе частот.</t>
  </si>
  <si>
    <r>
      <t>Примечание</t>
    </r>
    <r>
      <rPr>
        <sz val="11"/>
        <rFont val="Times New Roman Cyr"/>
        <family val="1"/>
      </rPr>
      <t xml:space="preserve">. Допустимое расстояние от источника шума до рабочего места </t>
    </r>
  </si>
  <si>
    <t xml:space="preserve">определяется во всех полосах частот, и принимается по минимальному </t>
  </si>
  <si>
    <t>значению.</t>
  </si>
  <si>
    <r>
      <t>Уровни звуковой мощности источника L</t>
    </r>
    <r>
      <rPr>
        <vertAlign val="subscript"/>
        <sz val="12"/>
        <rFont val="Times New Roman Cyr"/>
        <family val="1"/>
      </rPr>
      <t>p</t>
    </r>
    <r>
      <rPr>
        <sz val="12"/>
        <rFont val="Times New Roman Cyr"/>
        <family val="1"/>
      </rPr>
      <t>, дБ;</t>
    </r>
  </si>
  <si>
    <t>вия на человека.</t>
  </si>
  <si>
    <t>нормативных значений за рабочий день (480мин) в опреде-</t>
  </si>
  <si>
    <t>лённой октавной полосе частот.</t>
  </si>
  <si>
    <r>
      <t>t</t>
    </r>
    <r>
      <rPr>
        <vertAlign val="subscript"/>
        <sz val="12"/>
        <rFont val="Times New Roman Cyr"/>
        <family val="1"/>
      </rPr>
      <t>доп.</t>
    </r>
    <r>
      <rPr>
        <sz val="12"/>
        <rFont val="Times New Roman Cyr"/>
        <family val="1"/>
      </rPr>
      <t xml:space="preserve"> - допустимое время воздействия вибрации, мин; </t>
    </r>
  </si>
  <si>
    <r>
      <t>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 - уровни вибрации, дБ;</t>
    </r>
  </si>
  <si>
    <r>
      <t>L</t>
    </r>
    <r>
      <rPr>
        <vertAlign val="subscript"/>
        <sz val="12"/>
        <rFont val="Times New Roman Cyr"/>
        <family val="1"/>
      </rPr>
      <t>v.нор.</t>
    </r>
    <r>
      <rPr>
        <sz val="12"/>
        <rFont val="Times New Roman Cyr"/>
        <family val="1"/>
      </rPr>
      <t xml:space="preserve"> - нормативные уровни вибрации, дБ;</t>
    </r>
  </si>
  <si>
    <t xml:space="preserve">  Расчёт допустимого времени воздействия уровней общей и</t>
  </si>
  <si>
    <t xml:space="preserve">локальной вибрации, при котором не будет наблюдаться пре-   </t>
  </si>
  <si>
    <t xml:space="preserve">вышение нормативных значений за рабочий день (480мин) в </t>
  </si>
  <si>
    <t>октавных полосах частот, и принимается по минимальному значению.</t>
  </si>
  <si>
    <t>влияния вредных факторов</t>
  </si>
  <si>
    <t>сверхвысоких частот (СВЧ) определяется зависимостью:</t>
  </si>
  <si>
    <t>полняться нормативные требования по уровню шума в опре-</t>
  </si>
  <si>
    <t>делённой октавной полосе частот.</t>
  </si>
  <si>
    <r>
      <t>Нормативные уровени шума L</t>
    </r>
    <r>
      <rPr>
        <vertAlign val="subscript"/>
        <sz val="12"/>
        <rFont val="Times New Roman Cyr"/>
        <family val="1"/>
      </rPr>
      <t>нор.</t>
    </r>
    <r>
      <rPr>
        <sz val="12"/>
        <rFont val="Times New Roman Cyr"/>
        <family val="1"/>
      </rPr>
      <t>, дБ;</t>
    </r>
  </si>
  <si>
    <t>нормативных значений за рабочий день (480мин) в определён-</t>
  </si>
  <si>
    <t>ной октавной полосе частот.</t>
  </si>
  <si>
    <t xml:space="preserve">  Для уменьшения действия электромагнитных полей на челове-</t>
  </si>
  <si>
    <t>ка используют экраны различных типов и средства индивиду-</t>
  </si>
  <si>
    <t>альной защиты.</t>
  </si>
  <si>
    <t xml:space="preserve">  Для уменьшения уровней шума используют конструктивные</t>
  </si>
  <si>
    <t xml:space="preserve">  Уровни вибрации уменьшают применением конструктивных</t>
  </si>
  <si>
    <t>средств и средств индивидуальной защиты.</t>
  </si>
  <si>
    <t xml:space="preserve"> влияния вредных факторов на человека</t>
  </si>
  <si>
    <t>Конструктивные и индивидуальные средства защиты (Лист 3)</t>
  </si>
  <si>
    <t>Средства защиты "временем "и "расстоянием" (Лист 5)</t>
  </si>
  <si>
    <t xml:space="preserve">  3. В помещении цеха работает агрегат с повышенным уровнем шума; в результате</t>
  </si>
  <si>
    <t xml:space="preserve">  4. Определить допустимое время воздействия электромагнитных излучений;</t>
  </si>
  <si>
    <t xml:space="preserve">  3. Район жилой застройки находится вблизи автомагистрали с интенсивным</t>
  </si>
  <si>
    <t xml:space="preserve">  4. Повышенная вибрация от двигателя передаётся во все помещения производ-</t>
  </si>
  <si>
    <t xml:space="preserve">  5. Определить допустимое время воздействия электромагнитных излучений;</t>
  </si>
  <si>
    <t xml:space="preserve">  3. Уровни шума в помещении с источником, в зоне отражённого шума превыша-</t>
  </si>
  <si>
    <t xml:space="preserve">  4. В помещении поста управления технологическим процессом, который распо-</t>
  </si>
  <si>
    <t xml:space="preserve">  5. Определить допустимое время воздействия электромагнитных излучений </t>
  </si>
  <si>
    <t xml:space="preserve">  3. Уровни шума в помещении смежном с помещением источника шума</t>
  </si>
  <si>
    <t xml:space="preserve">  4. В помещении установлены виброактивные двигатели, а в соседнем помеще-</t>
  </si>
  <si>
    <r>
      <t xml:space="preserve">ячейке </t>
    </r>
    <r>
      <rPr>
        <b/>
        <sz val="12"/>
        <color indexed="8"/>
        <rFont val="Times New Roman Cyr"/>
        <family val="1"/>
      </rPr>
      <t>E9</t>
    </r>
    <r>
      <rPr>
        <sz val="12"/>
        <color indexed="8"/>
        <rFont val="Times New Roman Cyr"/>
        <family val="1"/>
      </rPr>
      <t xml:space="preserve">  набрать форму: </t>
    </r>
    <r>
      <rPr>
        <b/>
        <sz val="12"/>
        <color indexed="8"/>
        <rFont val="Times New Roman Cyr"/>
        <family val="1"/>
      </rPr>
      <t>=сумм(</t>
    </r>
    <r>
      <rPr>
        <sz val="12"/>
        <color indexed="8"/>
        <rFont val="Times New Roman Cyr"/>
        <family val="1"/>
      </rPr>
      <t xml:space="preserve">     и при нажатой клавише "</t>
    </r>
    <r>
      <rPr>
        <b/>
        <sz val="12"/>
        <color indexed="8"/>
        <rFont val="Times New Roman Cyr"/>
        <family val="1"/>
      </rPr>
      <t>Ctrl"</t>
    </r>
    <r>
      <rPr>
        <sz val="12"/>
        <color indexed="8"/>
        <rFont val="Times New Roman Cyr"/>
        <family val="1"/>
      </rPr>
      <t>, активи-</t>
    </r>
  </si>
  <si>
    <t xml:space="preserve"> - вибрация.</t>
  </si>
  <si>
    <t xml:space="preserve">  Организационные мероприятия - это ограничение времени воздейст-</t>
  </si>
  <si>
    <t>вия вредных факторов на человека (сокращение рабочего дня, переры-</t>
  </si>
  <si>
    <t>вы в работе). Эти мероприятия обычно применяют, когда технически</t>
  </si>
  <si>
    <t>трудно использовать конструктивные средства, а средства индиви-</t>
  </si>
  <si>
    <t>дуальной защиты не дают достаточного эффекта или затрудняют</t>
  </si>
  <si>
    <t>рабочий процесс. К организационным мероприятиям относится также</t>
  </si>
  <si>
    <t>удаление рабочего места от оборудования, которое является источни-</t>
  </si>
  <si>
    <t>ком вредных факторов.</t>
  </si>
  <si>
    <t xml:space="preserve">  К техническим средствам уменьшения влияния вредных факторов</t>
  </si>
  <si>
    <t>относятся:</t>
  </si>
  <si>
    <t xml:space="preserve"> - теплоизоляционные покрытия ограждений помещения;</t>
  </si>
  <si>
    <t xml:space="preserve"> - усиленные конструкции оконных проёмов, стеклопакеты;</t>
  </si>
  <si>
    <t xml:space="preserve"> - приточные, вытяжные и общеобменные системы вентиляции;</t>
  </si>
  <si>
    <t xml:space="preserve"> - системы отопления;</t>
  </si>
  <si>
    <t xml:space="preserve"> - системы кондиционирования воздуха;</t>
  </si>
  <si>
    <t xml:space="preserve"> - средства экранирования для уменьшения уровней шума и</t>
  </si>
  <si>
    <t xml:space="preserve">   интенсивности электромагнитных излучений;</t>
  </si>
  <si>
    <t xml:space="preserve"> - звукоизолирующие кожухи, устанавливаемые на шумное</t>
  </si>
  <si>
    <t xml:space="preserve">   оборудование;</t>
  </si>
  <si>
    <t xml:space="preserve"> - двустенные звукоизолирующие конструкции ограждений</t>
  </si>
  <si>
    <t xml:space="preserve">   помещения;</t>
  </si>
  <si>
    <t xml:space="preserve"> - звукопоглощающие материалы и конструкции;</t>
  </si>
  <si>
    <t xml:space="preserve"> - виброизолирующие крепления для механизмов и машин;</t>
  </si>
  <si>
    <t xml:space="preserve"> - виброизолирующие крепления площадок, где расположены</t>
  </si>
  <si>
    <t xml:space="preserve">   рабочие места;</t>
  </si>
  <si>
    <t xml:space="preserve"> - вибродепфирующие материалы, наносимые на конструкции;</t>
  </si>
  <si>
    <t xml:space="preserve">  Средства индивидуальной защиты от влияния вредных факторов на</t>
  </si>
  <si>
    <t>человека это:</t>
  </si>
  <si>
    <t xml:space="preserve"> - респираторы, противогазы, применяемые для защиты от </t>
  </si>
  <si>
    <t xml:space="preserve">   вредных газообразных веществ и пылей;</t>
  </si>
  <si>
    <t xml:space="preserve"> - комбинезоны из металлизированной ткани и специальные</t>
  </si>
  <si>
    <t xml:space="preserve">   очки, которые используют для защиты от электромагнит-</t>
  </si>
  <si>
    <t xml:space="preserve">   ных излучений;</t>
  </si>
  <si>
    <t xml:space="preserve"> - ушные заглушки, наушники, шлемы, применяемые для</t>
  </si>
  <si>
    <t xml:space="preserve">   защиты от шума повышенных уровней; </t>
  </si>
  <si>
    <t xml:space="preserve"> - виброзащитные подставки, рукавицы, обувь на высокой</t>
  </si>
  <si>
    <t xml:space="preserve">   подошве, используемые для уменьшения вибрации.</t>
  </si>
  <si>
    <t>Сумма баллов</t>
  </si>
  <si>
    <t>Проверка результатов</t>
  </si>
  <si>
    <t>выбора конструктивных и индивидуальных средств защиты</t>
  </si>
  <si>
    <t>от влияния вредных факторов</t>
  </si>
  <si>
    <t>Отчёт</t>
  </si>
  <si>
    <t>практическая работа по безопасности жизнедеятельности</t>
  </si>
  <si>
    <t>"Выбор средств по уменьшению влияния вредных факторов"</t>
  </si>
  <si>
    <t>Ф.И.О.</t>
  </si>
  <si>
    <t>Учебная группа</t>
  </si>
  <si>
    <t>Вариант №</t>
  </si>
  <si>
    <t>Выбор средств по уменьшению</t>
  </si>
  <si>
    <t xml:space="preserve"> "временем" и "расстоянием" от влияния вредных факторов</t>
  </si>
  <si>
    <t>Результаты расчёта показателей средств защиты</t>
  </si>
  <si>
    <t>Электромагнитные излучения</t>
  </si>
  <si>
    <t xml:space="preserve">  Минимальное расстояние (м) от источника излучения</t>
  </si>
  <si>
    <t xml:space="preserve">СВЧ до оператора </t>
  </si>
  <si>
    <t xml:space="preserve">   Профессиональное облучение</t>
  </si>
  <si>
    <t xml:space="preserve">   Непрофессиональное облучение</t>
  </si>
  <si>
    <t xml:space="preserve">      Частота 0,06-3МГц</t>
  </si>
  <si>
    <t xml:space="preserve">      Частота 3-30МГц</t>
  </si>
  <si>
    <t xml:space="preserve"> Допустимое время воздействия (мин) электромагнитных излучений РЧ</t>
  </si>
  <si>
    <t xml:space="preserve"> Допустимое время воздействия (мин) электромагнитных излучений СВЧ</t>
  </si>
  <si>
    <t>Вращающие и сканирующие антенны</t>
  </si>
  <si>
    <t>Остальные случаи</t>
  </si>
  <si>
    <t>Шум</t>
  </si>
  <si>
    <t xml:space="preserve">   Допустимое время (мин) воздействия шума (частота 1000Гц)</t>
  </si>
  <si>
    <t>Вибрация</t>
  </si>
  <si>
    <t xml:space="preserve">  Допустимое время воздействия общей вибрации (мин)</t>
  </si>
  <si>
    <t xml:space="preserve">  Допустимое время воздействия локальной вибрации (мин)</t>
  </si>
  <si>
    <t xml:space="preserve">  Время регулярного перерыва (мин) за 1 час работы при </t>
  </si>
  <si>
    <t xml:space="preserve">  действии локальной вибрации</t>
  </si>
  <si>
    <t>(заполняется по указанию преподавателя)</t>
  </si>
  <si>
    <t xml:space="preserve">  Исполнители:</t>
  </si>
  <si>
    <t>Преподаватель:</t>
  </si>
  <si>
    <t>Дата</t>
  </si>
  <si>
    <t>(подпись)</t>
  </si>
  <si>
    <t>(подписи)</t>
  </si>
  <si>
    <r>
      <t xml:space="preserve">  Общая оценка выполнения работы (</t>
    </r>
    <r>
      <rPr>
        <sz val="12"/>
        <rFont val="Times New Roman Cyr"/>
        <family val="1"/>
      </rPr>
      <t>зачёт, незачёт</t>
    </r>
    <r>
      <rPr>
        <sz val="14"/>
        <rFont val="Times New Roman Cyr"/>
        <family val="1"/>
      </rPr>
      <t>)</t>
    </r>
  </si>
  <si>
    <t xml:space="preserve">   Допустимое расстояние (м) от источника шума до рабочего </t>
  </si>
  <si>
    <t xml:space="preserve">   места (частота 1000Гц)</t>
  </si>
  <si>
    <t xml:space="preserve">  1. Ознакомиться с общими положениями (Лист 1). </t>
  </si>
  <si>
    <t xml:space="preserve">  2. Получить от преподавателя вариант задания (Лист 4).</t>
  </si>
  <si>
    <t xml:space="preserve">      влияния вредных факторов (Лист 3).</t>
  </si>
  <si>
    <t xml:space="preserve">  3. Выбрать конструктивные и индивидуальные средства защиты от </t>
  </si>
  <si>
    <t xml:space="preserve">      щелчком мыши ячейки с цветной рамкой, сооответствующие</t>
  </si>
  <si>
    <t xml:space="preserve">      выбранным средствам уменьшения влияния вредных факторов,</t>
  </si>
  <si>
    <t xml:space="preserve">  4. Предъявить результаты выбора средств уменьшения влияния</t>
  </si>
  <si>
    <t xml:space="preserve">      вредных факторов преподавателю, и если были допущены ошиб-</t>
  </si>
  <si>
    <t xml:space="preserve">      ки, то повторить выбор средств заново.</t>
  </si>
  <si>
    <t xml:space="preserve">  5. Выполнить расчёт средств защиты "временем" и "расстоянием" от</t>
  </si>
  <si>
    <t xml:space="preserve">      влияния вредных факторов (Лист 5).</t>
  </si>
  <si>
    <t xml:space="preserve">  6. Заполнить отчёт по работе (Лист 7).</t>
  </si>
  <si>
    <t xml:space="preserve">  7. Предъявить отчёт преподавателю и подготовиться к ответу на</t>
  </si>
  <si>
    <t xml:space="preserve">      контрольные вопросы по практической работе (Лист 8).</t>
  </si>
  <si>
    <t xml:space="preserve">  8. Распечатать отчёт или оформить его в рукописном виде.</t>
  </si>
  <si>
    <t>2. Порядок выполнения работы</t>
  </si>
  <si>
    <t>3. Конструктивные и индивидуальные средства защиты от</t>
  </si>
  <si>
    <t>4. Варианты заданий</t>
  </si>
  <si>
    <t>5. Средства защиты "временем" и "расстоянием" от</t>
  </si>
  <si>
    <r>
      <t xml:space="preserve">      Для этого необходимо в ячейке </t>
    </r>
    <r>
      <rPr>
        <b/>
        <sz val="14"/>
        <rFont val="Times New Roman Cyr"/>
        <family val="1"/>
      </rPr>
      <t>E9</t>
    </r>
    <r>
      <rPr>
        <sz val="14"/>
        <rFont val="Times New Roman Cyr"/>
        <family val="1"/>
      </rPr>
      <t xml:space="preserve"> на Листе 3 набрать форму:</t>
    </r>
  </si>
  <si>
    <r>
      <t xml:space="preserve">      </t>
    </r>
    <r>
      <rPr>
        <b/>
        <sz val="14"/>
        <rFont val="Times New Roman Cyr"/>
        <family val="1"/>
      </rPr>
      <t xml:space="preserve">=сумм( </t>
    </r>
    <r>
      <rPr>
        <sz val="14"/>
        <rFont val="Times New Roman Cyr"/>
        <family val="1"/>
      </rPr>
      <t xml:space="preserve">     и при нажатой клавише </t>
    </r>
    <r>
      <rPr>
        <b/>
        <sz val="14"/>
        <rFont val="Times New Roman Cyr"/>
        <family val="1"/>
      </rPr>
      <t>"Ctrl"</t>
    </r>
    <r>
      <rPr>
        <sz val="14"/>
        <rFont val="Times New Roman Cyr"/>
        <family val="1"/>
      </rPr>
      <t>, активизировать левым</t>
    </r>
  </si>
  <si>
    <r>
      <t xml:space="preserve">      а затем нажать </t>
    </r>
    <r>
      <rPr>
        <b/>
        <sz val="14"/>
        <rFont val="Times New Roman Cyr"/>
        <family val="1"/>
      </rPr>
      <t>"Enter"</t>
    </r>
    <r>
      <rPr>
        <sz val="14"/>
        <rFont val="Times New Roman Cyr"/>
        <family val="1"/>
      </rPr>
      <t>.</t>
    </r>
  </si>
  <si>
    <t xml:space="preserve">ливается в административно-общественных и произ- </t>
  </si>
  <si>
    <t xml:space="preserve">водственных помещениях для создания комфортных  </t>
  </si>
  <si>
    <t>движения воздуха и относительной влажности.</t>
  </si>
  <si>
    <t xml:space="preserve">параметров микроклимата: температуры, скорости  </t>
  </si>
  <si>
    <t xml:space="preserve">применяют вытяжные панели, </t>
  </si>
  <si>
    <t>расположенные сбоку от</t>
  </si>
  <si>
    <t>рабочего стола.</t>
  </si>
  <si>
    <t>устанавливают вытяжные устройства с фиксированным</t>
  </si>
  <si>
    <r>
      <t xml:space="preserve"> Подъёмно-поворотные (</t>
    </r>
    <r>
      <rPr>
        <b/>
        <sz val="14"/>
        <rFont val="Times New Roman Cyr"/>
        <family val="1"/>
      </rPr>
      <t>2</t>
    </r>
    <r>
      <rPr>
        <sz val="14"/>
        <rFont val="Times New Roman Cyr"/>
        <family val="1"/>
      </rPr>
      <t>) при перемещениях детали.</t>
    </r>
  </si>
  <si>
    <t>химических лаборато-</t>
  </si>
  <si>
    <t>зованием вредных веществ применяют:</t>
  </si>
  <si>
    <t>ВЧ используют экраны:</t>
  </si>
  <si>
    <t>шума в помещениях смеж-</t>
  </si>
  <si>
    <t>материалом (б) и со связями (4) между пластинами (в).</t>
  </si>
  <si>
    <t xml:space="preserve">                      (а) и (б).</t>
  </si>
  <si>
    <r>
      <t>Примечание</t>
    </r>
    <r>
      <rPr>
        <sz val="11"/>
        <rFont val="Times New Roman Cyr"/>
        <family val="1"/>
      </rPr>
      <t>. Конструкция (в) менее эффективна, чем конструкции</t>
    </r>
  </si>
  <si>
    <t>Уровень шума (частота 1000Гц) L, дБ</t>
  </si>
  <si>
    <r>
      <t>Нормативный уровень шума L</t>
    </r>
    <r>
      <rPr>
        <vertAlign val="subscript"/>
        <sz val="11"/>
        <rFont val="Times New Roman Cyr"/>
        <family val="1"/>
      </rPr>
      <t>нор.</t>
    </r>
    <r>
      <rPr>
        <sz val="11"/>
        <rFont val="Times New Roman Cyr"/>
        <family val="1"/>
      </rPr>
      <t>, дБ</t>
    </r>
  </si>
  <si>
    <r>
      <t>Нормативный уровень шума (1000Гц) L</t>
    </r>
    <r>
      <rPr>
        <vertAlign val="subscript"/>
        <sz val="11"/>
        <rFont val="Times New Roman Cyr"/>
        <family val="1"/>
      </rPr>
      <t>нор.</t>
    </r>
    <r>
      <rPr>
        <sz val="11"/>
        <rFont val="Times New Roman Cyr"/>
        <family val="1"/>
      </rPr>
      <t>, дБ</t>
    </r>
  </si>
  <si>
    <r>
      <t>Уровень общей вибрации (частота 32Гц) L</t>
    </r>
    <r>
      <rPr>
        <vertAlign val="subscript"/>
        <sz val="11"/>
        <rFont val="Times New Roman Cyr"/>
        <family val="1"/>
      </rPr>
      <t>v</t>
    </r>
    <r>
      <rPr>
        <sz val="11"/>
        <rFont val="Times New Roman Cyr"/>
        <family val="1"/>
      </rPr>
      <t xml:space="preserve">, дБ </t>
    </r>
  </si>
  <si>
    <r>
      <t>Нормативный уровень вибрации (32Гц) L</t>
    </r>
    <r>
      <rPr>
        <vertAlign val="subscript"/>
        <sz val="11"/>
        <rFont val="Times New Roman Cyr"/>
        <family val="1"/>
      </rPr>
      <t>v,нор.</t>
    </r>
    <r>
      <rPr>
        <sz val="11"/>
        <rFont val="Times New Roman Cyr"/>
        <family val="1"/>
      </rPr>
      <t>, дБ</t>
    </r>
  </si>
  <si>
    <t xml:space="preserve">      диапазон РЧ; частота 0,06-3МГц; профессиональное облучение.</t>
  </si>
  <si>
    <t xml:space="preserve">      превышать допустимых значений на частоте 1000Гц.</t>
  </si>
  <si>
    <r>
      <t>Уровень звуковой мощности источника L</t>
    </r>
    <r>
      <rPr>
        <vertAlign val="subscript"/>
        <sz val="11"/>
        <rFont val="Times New Roman Cyr"/>
        <family val="1"/>
      </rPr>
      <t>p</t>
    </r>
    <r>
      <rPr>
        <sz val="11"/>
        <rFont val="Times New Roman Cyr"/>
        <family val="1"/>
      </rPr>
      <t>, дБ</t>
    </r>
  </si>
  <si>
    <r>
      <t>Уровень звуковой мощности источника L</t>
    </r>
    <r>
      <rPr>
        <vertAlign val="subscript"/>
        <sz val="12"/>
        <rFont val="Times New Roman Cyr"/>
        <family val="1"/>
      </rPr>
      <t>p</t>
    </r>
    <r>
      <rPr>
        <sz val="12"/>
        <rFont val="Times New Roman Cyr"/>
        <family val="1"/>
      </rPr>
      <t>, дБ;</t>
    </r>
  </si>
  <si>
    <r>
      <t>Уровень виброскорости общей вибрации L</t>
    </r>
    <r>
      <rPr>
        <vertAlign val="subscript"/>
        <sz val="12"/>
        <rFont val="Times New Roman Cyr"/>
        <family val="1"/>
      </rPr>
      <t>v</t>
    </r>
    <r>
      <rPr>
        <sz val="12"/>
        <rFont val="Times New Roman Cyr"/>
        <family val="1"/>
      </rPr>
      <t xml:space="preserve">, дБ </t>
    </r>
  </si>
  <si>
    <r>
      <t>Нормативный уровень виброскорости L</t>
    </r>
    <r>
      <rPr>
        <vertAlign val="subscript"/>
        <sz val="12"/>
        <rFont val="Times New Roman Cyr"/>
        <family val="1"/>
      </rPr>
      <t>v,нор.</t>
    </r>
    <r>
      <rPr>
        <sz val="12"/>
        <rFont val="Times New Roman Cyr"/>
        <family val="1"/>
      </rPr>
      <t>, дБ</t>
    </r>
  </si>
  <si>
    <t>Общая вибрация</t>
  </si>
  <si>
    <t>Локальная вибрация</t>
  </si>
  <si>
    <r>
      <t>Уровень виброскорости локальной вибрации L</t>
    </r>
    <r>
      <rPr>
        <vertAlign val="subscript"/>
        <sz val="12"/>
        <rFont val="Times New Roman Cyr"/>
        <family val="1"/>
      </rPr>
      <t>v.l</t>
    </r>
    <r>
      <rPr>
        <sz val="12"/>
        <rFont val="Times New Roman Cyr"/>
        <family val="1"/>
      </rPr>
      <t xml:space="preserve">, дБ </t>
    </r>
  </si>
  <si>
    <r>
      <t>Примечание</t>
    </r>
    <r>
      <rPr>
        <sz val="11"/>
        <rFont val="Times New Roman Cyr"/>
        <family val="1"/>
      </rPr>
      <t xml:space="preserve">. Допустимое время воздействия  вибрации определяется во всех </t>
    </r>
  </si>
  <si>
    <r>
      <t>Примечание 1:</t>
    </r>
    <r>
      <rPr>
        <sz val="11"/>
        <rFont val="Times New Roman Cyr"/>
        <family val="1"/>
      </rPr>
      <t xml:space="preserve"> (L</t>
    </r>
    <r>
      <rPr>
        <vertAlign val="subscript"/>
        <sz val="11"/>
        <rFont val="Times New Roman Cyr"/>
        <family val="1"/>
      </rPr>
      <t>v.l</t>
    </r>
    <r>
      <rPr>
        <sz val="11"/>
        <rFont val="Times New Roman Cyr"/>
        <family val="1"/>
      </rPr>
      <t xml:space="preserve"> - L</t>
    </r>
    <r>
      <rPr>
        <vertAlign val="subscript"/>
        <sz val="11"/>
        <rFont val="Times New Roman Cyr"/>
        <family val="1"/>
      </rPr>
      <t>v.нор.</t>
    </r>
    <r>
      <rPr>
        <sz val="11"/>
        <rFont val="Times New Roman Cyr"/>
        <family val="1"/>
      </rPr>
      <t>)  -  не более 12 дБ.</t>
    </r>
  </si>
  <si>
    <r>
      <t>Примечание 2</t>
    </r>
    <r>
      <rPr>
        <sz val="11"/>
        <rFont val="Times New Roman Cyr"/>
        <family val="1"/>
      </rPr>
      <t xml:space="preserve">. Время регулярного перерыва при действии локальной  вибрации </t>
    </r>
  </si>
  <si>
    <t xml:space="preserve">определяется во всех октавных полосах частот, и принимается по максималь- </t>
  </si>
  <si>
    <t>ному значению.</t>
  </si>
  <si>
    <r>
      <t>Уровень локальной вибрации (32Гц) L</t>
    </r>
    <r>
      <rPr>
        <vertAlign val="subscript"/>
        <sz val="11"/>
        <rFont val="Times New Roman Cyr"/>
        <family val="1"/>
      </rPr>
      <t>v.l</t>
    </r>
    <r>
      <rPr>
        <sz val="11"/>
        <rFont val="Times New Roman Cyr"/>
        <family val="1"/>
      </rPr>
      <t xml:space="preserve">, дБ </t>
    </r>
  </si>
  <si>
    <r>
      <t>Уровень локальной вибрации (63Гц) L</t>
    </r>
    <r>
      <rPr>
        <vertAlign val="subscript"/>
        <sz val="11"/>
        <rFont val="Times New Roman Cyr"/>
        <family val="1"/>
      </rPr>
      <t>v.l</t>
    </r>
    <r>
      <rPr>
        <sz val="11"/>
        <rFont val="Times New Roman Cyr"/>
        <family val="1"/>
      </rPr>
      <t>, дБ</t>
    </r>
  </si>
  <si>
    <r>
      <t>Нормативный уровень вибрации (63Гц) L</t>
    </r>
    <r>
      <rPr>
        <vertAlign val="subscript"/>
        <sz val="11"/>
        <rFont val="Times New Roman Cyr"/>
        <family val="1"/>
      </rPr>
      <t>v.нор.</t>
    </r>
    <r>
      <rPr>
        <sz val="11"/>
        <rFont val="Times New Roman Cyr"/>
        <family val="1"/>
      </rPr>
      <t>, дБ</t>
    </r>
  </si>
  <si>
    <t xml:space="preserve">      диапазон РЧ; частота 3-30МГц; профессиональное облучение.</t>
  </si>
  <si>
    <t xml:space="preserve">      от электроинструмента за 1 час работы.</t>
  </si>
  <si>
    <t xml:space="preserve">      диапазон РЧ; частота 0,06-3МГц; непрофессиональное облучение.</t>
  </si>
  <si>
    <t xml:space="preserve">      диапазон РЧ; частота 3-30МГц; непрофессиональное облучение.</t>
  </si>
  <si>
    <t xml:space="preserve">  Для снижения влияния электромагнитных полей на челове-</t>
  </si>
  <si>
    <t>шума и архитектурно-планировочные мероприятия по удале-</t>
  </si>
  <si>
    <t>нию рабочего места от шумного оборудования.</t>
  </si>
  <si>
    <t>полосе частот, выполняется по формуле:</t>
  </si>
  <si>
    <t xml:space="preserve">  5. Определить допустимое расстояние от источника шума до рабочего места,  </t>
  </si>
  <si>
    <t xml:space="preserve">  Расчёт допустимого минимального расстояния от источника</t>
  </si>
  <si>
    <t xml:space="preserve"> до рабочего места в открытом пространстве, при кототром</t>
  </si>
  <si>
    <t>будут выполняться нормативные требования по уровню шу-</t>
  </si>
  <si>
    <t>ма в определённой октавной полосе частот.</t>
  </si>
  <si>
    <t>Примерный перечень вопросов к защите работы</t>
  </si>
  <si>
    <t xml:space="preserve">  1. Перечислить организационные и технические средства уменьше-</t>
  </si>
  <si>
    <t xml:space="preserve">  ния уровней шума.</t>
  </si>
  <si>
    <t xml:space="preserve">  2. Назвать средства улучшения микроклимата в помещении в тёплый</t>
  </si>
  <si>
    <t xml:space="preserve">  период года.</t>
  </si>
  <si>
    <t xml:space="preserve">  3. Назвать технические средства защиты от тепловых излучений.</t>
  </si>
  <si>
    <t xml:space="preserve">  4. Назвать средство улучшения микроклимата, которое применяется,</t>
  </si>
  <si>
    <r>
      <t xml:space="preserve">  когда температура наружного воздуха превышает +25</t>
    </r>
    <r>
      <rPr>
        <vertAlign val="superscript"/>
        <sz val="14"/>
        <rFont val="Times New Roman Cyr"/>
        <family val="1"/>
      </rPr>
      <t>0</t>
    </r>
    <r>
      <rPr>
        <sz val="14"/>
        <rFont val="Times New Roman Cyr"/>
        <family val="1"/>
      </rPr>
      <t>С.</t>
    </r>
  </si>
  <si>
    <t xml:space="preserve">  5. Указать, когда применяют воздушное душирование.</t>
  </si>
  <si>
    <t xml:space="preserve">  6. Назвать показатель, по которому выбирают скорость движения</t>
  </si>
  <si>
    <t xml:space="preserve">  воздуха в вытяжных системах вентиляции.</t>
  </si>
  <si>
    <t xml:space="preserve">  7. Назвать вытяжные устройства, которые применяют при выделе-</t>
  </si>
  <si>
    <t xml:space="preserve">  нии вредных веществ на постоянных рабочих местах.</t>
  </si>
  <si>
    <t xml:space="preserve">  8. Рассказать о вытяжных устройствах, применяемых в гальваничес-</t>
  </si>
  <si>
    <t xml:space="preserve">  ких цехах.</t>
  </si>
  <si>
    <t xml:space="preserve">  9. Схемы вытяжных шкафов, используемых при работе с вредными </t>
  </si>
  <si>
    <t xml:space="preserve">  веществами.</t>
  </si>
  <si>
    <t xml:space="preserve">  10. Назвать средства индивидуальной защиты (СИЗ) органов дыха-</t>
  </si>
  <si>
    <t xml:space="preserve">  ния, которые используются при работе с вредными веществами, и </t>
  </si>
  <si>
    <t xml:space="preserve">  для защиты от шума.</t>
  </si>
  <si>
    <t xml:space="preserve">  11. Назвать типы экранов, которые применяют для уменьшения ин-</t>
  </si>
  <si>
    <t xml:space="preserve">  тенсивности электромагнитных колебаний СВЧ и ВЧ.</t>
  </si>
  <si>
    <t xml:space="preserve">  12. Назвать средства индивидуальной защиты, которые применяют</t>
  </si>
  <si>
    <t xml:space="preserve">  при работе с источниками электромагнитных излучений.</t>
  </si>
  <si>
    <t xml:space="preserve">  13. Назвать элементы конструкции звукоизолирующего кожуха.</t>
  </si>
  <si>
    <t xml:space="preserve">  14. Отметить особенности применения звукоизолирующих и звуко-</t>
  </si>
  <si>
    <t xml:space="preserve">  поглощающих конструкций.</t>
  </si>
  <si>
    <t xml:space="preserve">  15. Назвать элементы звукопоглощающей конструкции.</t>
  </si>
  <si>
    <t xml:space="preserve">  16. Назвать типы виброизоляторов.</t>
  </si>
  <si>
    <t xml:space="preserve">  17. Пояснить термины: "Защита временем", "Защита расстоянием".</t>
  </si>
  <si>
    <t xml:space="preserve">  18. Назвать средства индивидуальной защиты от шума и вибрации.</t>
  </si>
  <si>
    <t>технические средства и средства индивидуальной защиты.</t>
  </si>
  <si>
    <r>
      <t>воздуха превышает +25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С, то необходимо охлаждение</t>
    </r>
  </si>
  <si>
    <r>
      <t>Если наружная температура воздуха превышает +25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С, </t>
    </r>
  </si>
  <si>
    <r>
      <t>Р</t>
    </r>
    <r>
      <rPr>
        <vertAlign val="subscript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- мощность источника излучений, мкВт;</t>
    </r>
  </si>
  <si>
    <t>r - расстояние от источника до оператора, см.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</si>
</sst>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0"/>
    </font>
    <font>
      <sz val="14"/>
      <name val="Times New Roman Cyr"/>
      <family val="1"/>
    </font>
    <font>
      <u val="single"/>
      <sz val="14"/>
      <name val="Times New Roman Cyr"/>
      <family val="1"/>
    </font>
    <font>
      <vertAlign val="superscript"/>
      <sz val="14"/>
      <name val="Times New Roman Cyr"/>
      <family val="1"/>
    </font>
    <font>
      <b/>
      <sz val="14"/>
      <name val="Times New Roman Cyr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12"/>
      <name val="Times New Roman Cyr"/>
      <family val="1"/>
    </font>
    <font>
      <vertAlign val="subscript"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Times New Roman Cyr"/>
      <family val="1"/>
    </font>
    <font>
      <b/>
      <vertAlign val="subscript"/>
      <sz val="14"/>
      <name val="Times New Roman Cyr"/>
      <family val="1"/>
    </font>
    <font>
      <b/>
      <u val="single"/>
      <sz val="14"/>
      <name val="Times New Roman Cyr"/>
      <family val="1"/>
    </font>
    <font>
      <b/>
      <u val="single"/>
      <sz val="14"/>
      <color indexed="10"/>
      <name val="Times New Roman Cyr"/>
      <family val="1"/>
    </font>
    <font>
      <b/>
      <u val="single"/>
      <sz val="14"/>
      <color indexed="40"/>
      <name val="Times New Roman Cyr"/>
      <family val="1"/>
    </font>
    <font>
      <b/>
      <sz val="16"/>
      <color indexed="8"/>
      <name val="Times New Roman Cyr"/>
      <family val="1"/>
    </font>
    <font>
      <b/>
      <u val="single"/>
      <sz val="14"/>
      <color indexed="60"/>
      <name val="Times New Roman Cyr"/>
      <family val="1"/>
    </font>
    <font>
      <sz val="14"/>
      <color indexed="61"/>
      <name val="Times New Roman Cyr"/>
      <family val="1"/>
    </font>
    <font>
      <b/>
      <u val="single"/>
      <sz val="14"/>
      <color indexed="21"/>
      <name val="Times New Roman Cyr"/>
      <family val="1"/>
    </font>
    <font>
      <b/>
      <u val="single"/>
      <sz val="14"/>
      <color indexed="58"/>
      <name val="Times New Roman Cyr"/>
      <family val="1"/>
    </font>
    <font>
      <vertAlign val="subscript"/>
      <sz val="11"/>
      <name val="Times New Roman Cyr"/>
      <family val="1"/>
    </font>
    <font>
      <i/>
      <u val="single"/>
      <sz val="11"/>
      <name val="Times New Roman Cyr"/>
      <family val="1"/>
    </font>
    <font>
      <b/>
      <i/>
      <u val="single"/>
      <sz val="12"/>
      <color indexed="51"/>
      <name val="Times New Roman Cyr"/>
      <family val="1"/>
    </font>
    <font>
      <b/>
      <i/>
      <u val="single"/>
      <sz val="12"/>
      <color indexed="12"/>
      <name val="Times New Roman Cyr"/>
      <family val="1"/>
    </font>
    <font>
      <vertAlign val="superscript"/>
      <sz val="11"/>
      <name val="Times New Roman Cyr"/>
      <family val="1"/>
    </font>
    <font>
      <sz val="16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u val="single"/>
      <sz val="11"/>
      <name val="Times New Roman Cyr"/>
      <family val="1"/>
    </font>
    <font>
      <sz val="16"/>
      <name val="Times New Roman Cyr"/>
      <family val="1"/>
    </font>
    <font>
      <i/>
      <sz val="12"/>
      <name val="Times New Roman Cyr"/>
      <family val="1"/>
    </font>
    <font>
      <b/>
      <sz val="14"/>
      <color indexed="23"/>
      <name val="Times New Roman Cyr"/>
      <family val="1"/>
    </font>
    <font>
      <b/>
      <sz val="14"/>
      <name val="Arial"/>
      <family val="2"/>
    </font>
    <font>
      <u val="single"/>
      <sz val="14"/>
      <color indexed="8"/>
      <name val="Times New Roman Cyr"/>
      <family val="1"/>
    </font>
    <font>
      <b/>
      <sz val="14"/>
      <color indexed="10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5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7" fillId="0" borderId="0" xfId="0" applyFont="1" applyAlignment="1">
      <alignment vertical="top"/>
    </xf>
    <xf numFmtId="0" fontId="3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5" fillId="4" borderId="18" xfId="0" applyFont="1" applyFill="1" applyBorder="1" applyAlignment="1">
      <alignment horizontal="center"/>
    </xf>
    <xf numFmtId="0" fontId="35" fillId="4" borderId="1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14" fontId="11" fillId="0" borderId="9" xfId="0" applyNumberFormat="1" applyFont="1" applyBorder="1" applyAlignment="1" applyProtection="1">
      <alignment horizontal="center" vertical="center"/>
      <protection hidden="1"/>
    </xf>
    <xf numFmtId="14" fontId="1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45</xdr:row>
      <xdr:rowOff>57150</xdr:rowOff>
    </xdr:from>
    <xdr:to>
      <xdr:col>7</xdr:col>
      <xdr:colOff>381000</xdr:colOff>
      <xdr:row>53</xdr:row>
      <xdr:rowOff>142875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115675"/>
          <a:ext cx="1019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65</xdr:row>
      <xdr:rowOff>66675</xdr:rowOff>
    </xdr:from>
    <xdr:to>
      <xdr:col>8</xdr:col>
      <xdr:colOff>180975</xdr:colOff>
      <xdr:row>70</xdr:row>
      <xdr:rowOff>180975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6781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74</xdr:row>
      <xdr:rowOff>104775</xdr:rowOff>
    </xdr:from>
    <xdr:to>
      <xdr:col>7</xdr:col>
      <xdr:colOff>352425</xdr:colOff>
      <xdr:row>81</xdr:row>
      <xdr:rowOff>114300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7830800"/>
          <a:ext cx="4210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84</xdr:row>
      <xdr:rowOff>28575</xdr:rowOff>
    </xdr:from>
    <xdr:to>
      <xdr:col>7</xdr:col>
      <xdr:colOff>219075</xdr:colOff>
      <xdr:row>92</xdr:row>
      <xdr:rowOff>200025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0097750"/>
          <a:ext cx="39814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99</xdr:row>
      <xdr:rowOff>85725</xdr:rowOff>
    </xdr:from>
    <xdr:to>
      <xdr:col>8</xdr:col>
      <xdr:colOff>619125</xdr:colOff>
      <xdr:row>108</xdr:row>
      <xdr:rowOff>142875</xdr:rowOff>
    </xdr:to>
    <xdr:grpSp>
      <xdr:nvGrpSpPr>
        <xdr:cNvPr id="5" name="Group 51"/>
        <xdr:cNvGrpSpPr>
          <a:grpSpLocks/>
        </xdr:cNvGrpSpPr>
      </xdr:nvGrpSpPr>
      <xdr:grpSpPr>
        <a:xfrm>
          <a:off x="1419225" y="23679150"/>
          <a:ext cx="4876800" cy="2114550"/>
          <a:chOff x="131" y="2535"/>
          <a:chExt cx="448" cy="232"/>
        </a:xfrm>
        <a:solidFill>
          <a:srgbClr val="FFFFFF"/>
        </a:solidFill>
      </xdr:grpSpPr>
      <xdr:pic>
        <xdr:nvPicPr>
          <xdr:cNvPr id="6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6" y="2535"/>
            <a:ext cx="380" cy="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Box 12"/>
          <xdr:cNvSpPr txBox="1">
            <a:spLocks noChangeArrowheads="1"/>
          </xdr:cNvSpPr>
        </xdr:nvSpPr>
        <xdr:spPr>
          <a:xfrm>
            <a:off x="131" y="2718"/>
            <a:ext cx="448" cy="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Бортовые вытяжные устройства: а-односторонний; б-двусторонний.
1 - корпус ванны; 2 - воздуховоды; 3 - щель для засасывания воздуха</a:t>
            </a:r>
          </a:p>
        </xdr:txBody>
      </xdr:sp>
    </xdr:grpSp>
    <xdr:clientData/>
  </xdr:twoCellAnchor>
  <xdr:twoCellAnchor editAs="oneCell">
    <xdr:from>
      <xdr:col>5</xdr:col>
      <xdr:colOff>304800</xdr:colOff>
      <xdr:row>109</xdr:row>
      <xdr:rowOff>28575</xdr:rowOff>
    </xdr:from>
    <xdr:to>
      <xdr:col>8</xdr:col>
      <xdr:colOff>600075</xdr:colOff>
      <xdr:row>115</xdr:row>
      <xdr:rowOff>190500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25917525"/>
          <a:ext cx="2438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116</xdr:row>
      <xdr:rowOff>95250</xdr:rowOff>
    </xdr:from>
    <xdr:to>
      <xdr:col>8</xdr:col>
      <xdr:colOff>590550</xdr:colOff>
      <xdr:row>122</xdr:row>
      <xdr:rowOff>190500</xdr:rowOff>
    </xdr:to>
    <xdr:sp>
      <xdr:nvSpPr>
        <xdr:cNvPr id="9" name="AutoShape 54"/>
        <xdr:cNvSpPr>
          <a:spLocks/>
        </xdr:cNvSpPr>
      </xdr:nvSpPr>
      <xdr:spPr>
        <a:xfrm>
          <a:off x="4524375" y="27593925"/>
          <a:ext cx="17430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116</xdr:row>
      <xdr:rowOff>104775</xdr:rowOff>
    </xdr:from>
    <xdr:to>
      <xdr:col>8</xdr:col>
      <xdr:colOff>571500</xdr:colOff>
      <xdr:row>122</xdr:row>
      <xdr:rowOff>180975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27603450"/>
          <a:ext cx="1714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122</xdr:row>
      <xdr:rowOff>76200</xdr:rowOff>
    </xdr:from>
    <xdr:to>
      <xdr:col>6</xdr:col>
      <xdr:colOff>276225</xdr:colOff>
      <xdr:row>122</xdr:row>
      <xdr:rowOff>190500</xdr:rowOff>
    </xdr:to>
    <xdr:sp>
      <xdr:nvSpPr>
        <xdr:cNvPr id="11" name="AutoShape 18"/>
        <xdr:cNvSpPr>
          <a:spLocks/>
        </xdr:cNvSpPr>
      </xdr:nvSpPr>
      <xdr:spPr>
        <a:xfrm>
          <a:off x="4276725" y="28975050"/>
          <a:ext cx="228600" cy="123825"/>
        </a:xfrm>
        <a:prstGeom prst="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676275</xdr:colOff>
      <xdr:row>182</xdr:row>
      <xdr:rowOff>38100</xdr:rowOff>
    </xdr:from>
    <xdr:to>
      <xdr:col>8</xdr:col>
      <xdr:colOff>638175</xdr:colOff>
      <xdr:row>187</xdr:row>
      <xdr:rowOff>0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0050" y="32385000"/>
          <a:ext cx="2105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222</xdr:row>
      <xdr:rowOff>9525</xdr:rowOff>
    </xdr:from>
    <xdr:to>
      <xdr:col>8</xdr:col>
      <xdr:colOff>590550</xdr:colOff>
      <xdr:row>227</xdr:row>
      <xdr:rowOff>19050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36480750"/>
          <a:ext cx="2638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226</xdr:row>
      <xdr:rowOff>142875</xdr:rowOff>
    </xdr:from>
    <xdr:to>
      <xdr:col>7</xdr:col>
      <xdr:colOff>228600</xdr:colOff>
      <xdr:row>227</xdr:row>
      <xdr:rowOff>19050</xdr:rowOff>
    </xdr:to>
    <xdr:sp>
      <xdr:nvSpPr>
        <xdr:cNvPr id="14" name="Rectangle 22"/>
        <xdr:cNvSpPr>
          <a:spLocks/>
        </xdr:cNvSpPr>
      </xdr:nvSpPr>
      <xdr:spPr>
        <a:xfrm>
          <a:off x="4943475" y="37528500"/>
          <a:ext cx="2095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466725</xdr:colOff>
      <xdr:row>232</xdr:row>
      <xdr:rowOff>57150</xdr:rowOff>
    </xdr:from>
    <xdr:to>
      <xdr:col>8</xdr:col>
      <xdr:colOff>685800</xdr:colOff>
      <xdr:row>237</xdr:row>
      <xdr:rowOff>171450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38881050"/>
          <a:ext cx="2362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249</xdr:row>
      <xdr:rowOff>57150</xdr:rowOff>
    </xdr:from>
    <xdr:to>
      <xdr:col>8</xdr:col>
      <xdr:colOff>571500</xdr:colOff>
      <xdr:row>256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14475" y="42900600"/>
          <a:ext cx="4733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257</xdr:row>
      <xdr:rowOff>9525</xdr:rowOff>
    </xdr:from>
    <xdr:to>
      <xdr:col>8</xdr:col>
      <xdr:colOff>514350</xdr:colOff>
      <xdr:row>260</xdr:row>
      <xdr:rowOff>85725</xdr:rowOff>
    </xdr:to>
    <xdr:sp>
      <xdr:nvSpPr>
        <xdr:cNvPr id="17" name="TextBox 25"/>
        <xdr:cNvSpPr txBox="1">
          <a:spLocks noChangeArrowheads="1"/>
        </xdr:cNvSpPr>
      </xdr:nvSpPr>
      <xdr:spPr>
        <a:xfrm>
          <a:off x="2190750" y="44691300"/>
          <a:ext cx="40005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Звукопоглощающие конструкции
1 - перфорированный экран; 2 - защитная плёнка;
3 - звукопоглощающий материал; 4 - стенка или потолок; 
5 - воздушный промежуток; 6 - крепление.</a:t>
          </a:r>
        </a:p>
      </xdr:txBody>
    </xdr:sp>
    <xdr:clientData/>
  </xdr:twoCellAnchor>
  <xdr:twoCellAnchor editAs="oneCell">
    <xdr:from>
      <xdr:col>3</xdr:col>
      <xdr:colOff>28575</xdr:colOff>
      <xdr:row>263</xdr:row>
      <xdr:rowOff>28575</xdr:rowOff>
    </xdr:from>
    <xdr:to>
      <xdr:col>7</xdr:col>
      <xdr:colOff>676275</xdr:colOff>
      <xdr:row>268</xdr:row>
      <xdr:rowOff>85725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14550" y="45986700"/>
          <a:ext cx="3486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268</xdr:row>
      <xdr:rowOff>209550</xdr:rowOff>
    </xdr:from>
    <xdr:to>
      <xdr:col>8</xdr:col>
      <xdr:colOff>400050</xdr:colOff>
      <xdr:row>270</xdr:row>
      <xdr:rowOff>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1828800" y="47310675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Изолированный пост управления технологическим процессом</a:t>
          </a:r>
        </a:p>
      </xdr:txBody>
    </xdr:sp>
    <xdr:clientData/>
  </xdr:twoCellAnchor>
  <xdr:twoCellAnchor editAs="oneCell">
    <xdr:from>
      <xdr:col>2</xdr:col>
      <xdr:colOff>47625</xdr:colOff>
      <xdr:row>308</xdr:row>
      <xdr:rowOff>133350</xdr:rowOff>
    </xdr:from>
    <xdr:to>
      <xdr:col>8</xdr:col>
      <xdr:colOff>457200</xdr:colOff>
      <xdr:row>314</xdr:row>
      <xdr:rowOff>38100</xdr:rowOff>
    </xdr:to>
    <xdr:pic>
      <xdr:nvPicPr>
        <xdr:cNvPr id="20" name="Picture 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38275" y="50206275"/>
          <a:ext cx="4695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314</xdr:row>
      <xdr:rowOff>209550</xdr:rowOff>
    </xdr:from>
    <xdr:to>
      <xdr:col>7</xdr:col>
      <xdr:colOff>533400</xdr:colOff>
      <xdr:row>317</xdr:row>
      <xdr:rowOff>114300</xdr:rowOff>
    </xdr:to>
    <xdr:sp>
      <xdr:nvSpPr>
        <xdr:cNvPr id="21" name="TextBox 34"/>
        <xdr:cNvSpPr txBox="1">
          <a:spLocks noChangeArrowheads="1"/>
        </xdr:cNvSpPr>
      </xdr:nvSpPr>
      <xdr:spPr>
        <a:xfrm>
          <a:off x="2114550" y="51654075"/>
          <a:ext cx="3343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Типы виброизоляторов
а - пружинные; б - резиновые с промежуточной
массой; в - пружинные с демпфером.</a:t>
          </a:r>
        </a:p>
      </xdr:txBody>
    </xdr:sp>
    <xdr:clientData/>
  </xdr:twoCellAnchor>
  <xdr:twoCellAnchor editAs="oneCell">
    <xdr:from>
      <xdr:col>2</xdr:col>
      <xdr:colOff>523875</xdr:colOff>
      <xdr:row>317</xdr:row>
      <xdr:rowOff>38100</xdr:rowOff>
    </xdr:from>
    <xdr:to>
      <xdr:col>7</xdr:col>
      <xdr:colOff>171450</xdr:colOff>
      <xdr:row>326</xdr:row>
      <xdr:rowOff>9525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14525" y="52035075"/>
          <a:ext cx="31813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326</xdr:row>
      <xdr:rowOff>200025</xdr:rowOff>
    </xdr:from>
    <xdr:to>
      <xdr:col>7</xdr:col>
      <xdr:colOff>542925</xdr:colOff>
      <xdr:row>327</xdr:row>
      <xdr:rowOff>114300</xdr:rowOff>
    </xdr:to>
    <xdr:sp>
      <xdr:nvSpPr>
        <xdr:cNvPr id="23" name="TextBox 36"/>
        <xdr:cNvSpPr txBox="1">
          <a:spLocks noChangeArrowheads="1"/>
        </xdr:cNvSpPr>
      </xdr:nvSpPr>
      <xdr:spPr>
        <a:xfrm>
          <a:off x="2228850" y="54254400"/>
          <a:ext cx="3238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Схема установки двигателя на виброизоляторы </a:t>
          </a:r>
        </a:p>
      </xdr:txBody>
    </xdr:sp>
    <xdr:clientData/>
  </xdr:twoCellAnchor>
  <xdr:twoCellAnchor editAs="oneCell">
    <xdr:from>
      <xdr:col>3</xdr:col>
      <xdr:colOff>19050</xdr:colOff>
      <xdr:row>328</xdr:row>
      <xdr:rowOff>19050</xdr:rowOff>
    </xdr:from>
    <xdr:to>
      <xdr:col>7</xdr:col>
      <xdr:colOff>142875</xdr:colOff>
      <xdr:row>338</xdr:row>
      <xdr:rowOff>209550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54530625"/>
          <a:ext cx="29622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339</xdr:row>
      <xdr:rowOff>38100</xdr:rowOff>
    </xdr:from>
    <xdr:to>
      <xdr:col>6</xdr:col>
      <xdr:colOff>638175</xdr:colOff>
      <xdr:row>340</xdr:row>
      <xdr:rowOff>0</xdr:rowOff>
    </xdr:to>
    <xdr:sp>
      <xdr:nvSpPr>
        <xdr:cNvPr id="25" name="TextBox 38"/>
        <xdr:cNvSpPr txBox="1">
          <a:spLocks noChangeArrowheads="1"/>
        </xdr:cNvSpPr>
      </xdr:nvSpPr>
      <xdr:spPr>
        <a:xfrm>
          <a:off x="2152650" y="57064275"/>
          <a:ext cx="2714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Установка лебёдки на виброизоляторы</a:t>
          </a:r>
        </a:p>
      </xdr:txBody>
    </xdr:sp>
    <xdr:clientData/>
  </xdr:twoCellAnchor>
  <xdr:twoCellAnchor editAs="oneCell">
    <xdr:from>
      <xdr:col>5</xdr:col>
      <xdr:colOff>571500</xdr:colOff>
      <xdr:row>340</xdr:row>
      <xdr:rowOff>47625</xdr:rowOff>
    </xdr:from>
    <xdr:to>
      <xdr:col>8</xdr:col>
      <xdr:colOff>638175</xdr:colOff>
      <xdr:row>345</xdr:row>
      <xdr:rowOff>95250</xdr:rowOff>
    </xdr:to>
    <xdr:pic>
      <xdr:nvPicPr>
        <xdr:cNvPr id="26" name="Picture 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05275" y="57321450"/>
          <a:ext cx="2209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346</xdr:row>
      <xdr:rowOff>57150</xdr:rowOff>
    </xdr:from>
    <xdr:to>
      <xdr:col>8</xdr:col>
      <xdr:colOff>523875</xdr:colOff>
      <xdr:row>354</xdr:row>
      <xdr:rowOff>95250</xdr:rowOff>
    </xdr:to>
    <xdr:pic>
      <xdr:nvPicPr>
        <xdr:cNvPr id="27" name="Picture 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10025" y="58721625"/>
          <a:ext cx="2190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352</xdr:row>
      <xdr:rowOff>152400</xdr:rowOff>
    </xdr:from>
    <xdr:to>
      <xdr:col>5</xdr:col>
      <xdr:colOff>457200</xdr:colOff>
      <xdr:row>353</xdr:row>
      <xdr:rowOff>95250</xdr:rowOff>
    </xdr:to>
    <xdr:sp>
      <xdr:nvSpPr>
        <xdr:cNvPr id="28" name="TextBox 42"/>
        <xdr:cNvSpPr txBox="1">
          <a:spLocks noChangeArrowheads="1"/>
        </xdr:cNvSpPr>
      </xdr:nvSpPr>
      <xdr:spPr>
        <a:xfrm>
          <a:off x="2857500" y="60198000"/>
          <a:ext cx="11334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виброизоляторы</a:t>
          </a:r>
        </a:p>
      </xdr:txBody>
    </xdr:sp>
    <xdr:clientData/>
  </xdr:twoCellAnchor>
  <xdr:twoCellAnchor>
    <xdr:from>
      <xdr:col>5</xdr:col>
      <xdr:colOff>485775</xdr:colOff>
      <xdr:row>353</xdr:row>
      <xdr:rowOff>85725</xdr:rowOff>
    </xdr:from>
    <xdr:to>
      <xdr:col>6</xdr:col>
      <xdr:colOff>66675</xdr:colOff>
      <xdr:row>353</xdr:row>
      <xdr:rowOff>133350</xdr:rowOff>
    </xdr:to>
    <xdr:sp>
      <xdr:nvSpPr>
        <xdr:cNvPr id="29" name="Line 43"/>
        <xdr:cNvSpPr>
          <a:spLocks/>
        </xdr:cNvSpPr>
      </xdr:nvSpPr>
      <xdr:spPr>
        <a:xfrm>
          <a:off x="4019550" y="60359925"/>
          <a:ext cx="2762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76200</xdr:rowOff>
    </xdr:from>
    <xdr:to>
      <xdr:col>3</xdr:col>
      <xdr:colOff>552450</xdr:colOff>
      <xdr:row>8</xdr:row>
      <xdr:rowOff>190500</xdr:rowOff>
    </xdr:to>
    <xdr:sp>
      <xdr:nvSpPr>
        <xdr:cNvPr id="30" name="AutoShape 45"/>
        <xdr:cNvSpPr>
          <a:spLocks/>
        </xdr:cNvSpPr>
      </xdr:nvSpPr>
      <xdr:spPr>
        <a:xfrm>
          <a:off x="2238375" y="2076450"/>
          <a:ext cx="400050" cy="114300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J11" sqref="J11"/>
    </sheetView>
  </sheetViews>
  <sheetFormatPr defaultColWidth="9.125" defaultRowHeight="12.75"/>
  <cols>
    <col min="1" max="16384" width="9.125" style="1" customWidth="1"/>
  </cols>
  <sheetData>
    <row r="1" spans="1:9" ht="18.75">
      <c r="A1" s="61" t="s">
        <v>13</v>
      </c>
      <c r="B1" s="61"/>
      <c r="C1" s="61"/>
      <c r="D1" s="61"/>
      <c r="E1" s="61"/>
      <c r="F1" s="61"/>
      <c r="G1" s="61"/>
      <c r="H1" s="61"/>
      <c r="I1" s="61"/>
    </row>
    <row r="2" spans="1:9" ht="18.7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.75">
      <c r="A3" s="62" t="s">
        <v>385</v>
      </c>
      <c r="B3" s="62"/>
      <c r="C3" s="62"/>
      <c r="D3" s="62"/>
      <c r="E3" s="62"/>
      <c r="F3" s="62"/>
      <c r="G3" s="62"/>
      <c r="H3" s="62"/>
      <c r="I3" s="62"/>
    </row>
    <row r="5" spans="1:3" ht="18.75">
      <c r="A5" s="63" t="s">
        <v>0</v>
      </c>
      <c r="B5" s="63"/>
      <c r="C5" s="1" t="s">
        <v>3</v>
      </c>
    </row>
    <row r="6" ht="18.75">
      <c r="C6" s="1" t="s">
        <v>1</v>
      </c>
    </row>
    <row r="7" ht="18.75">
      <c r="C7" s="1" t="s">
        <v>2</v>
      </c>
    </row>
    <row r="9" spans="2:4" ht="18.75">
      <c r="B9" s="60" t="s">
        <v>24</v>
      </c>
      <c r="C9" s="60"/>
      <c r="D9" s="60"/>
    </row>
    <row r="10" ht="18.75">
      <c r="A10" s="1" t="s">
        <v>19</v>
      </c>
    </row>
    <row r="11" ht="18.75">
      <c r="B11" s="1" t="s">
        <v>20</v>
      </c>
    </row>
    <row r="12" ht="18.75">
      <c r="B12" s="1" t="s">
        <v>21</v>
      </c>
    </row>
    <row r="13" ht="18.75">
      <c r="B13" s="1" t="s">
        <v>22</v>
      </c>
    </row>
    <row r="14" ht="18.75">
      <c r="B14" s="1" t="s">
        <v>23</v>
      </c>
    </row>
    <row r="15" ht="18.75">
      <c r="B15" s="1" t="s">
        <v>341</v>
      </c>
    </row>
    <row r="16" ht="18.75">
      <c r="A16" s="1" t="s">
        <v>342</v>
      </c>
    </row>
    <row r="17" ht="18.75">
      <c r="A17" s="1" t="s">
        <v>343</v>
      </c>
    </row>
    <row r="18" ht="18.75">
      <c r="A18" s="1" t="s">
        <v>344</v>
      </c>
    </row>
    <row r="19" ht="18.75">
      <c r="A19" s="1" t="s">
        <v>345</v>
      </c>
    </row>
    <row r="20" ht="18.75">
      <c r="A20" s="1" t="s">
        <v>346</v>
      </c>
    </row>
    <row r="21" ht="18.75">
      <c r="A21" s="1" t="s">
        <v>347</v>
      </c>
    </row>
    <row r="22" ht="18.75">
      <c r="A22" s="1" t="s">
        <v>348</v>
      </c>
    </row>
    <row r="23" ht="18.75">
      <c r="A23" s="1" t="s">
        <v>349</v>
      </c>
    </row>
    <row r="24" ht="18.75">
      <c r="A24" s="1" t="s">
        <v>350</v>
      </c>
    </row>
    <row r="25" ht="18.75">
      <c r="A25" s="1" t="s">
        <v>351</v>
      </c>
    </row>
    <row r="26" ht="18.75">
      <c r="B26" s="1" t="s">
        <v>352</v>
      </c>
    </row>
    <row r="27" ht="18.75">
      <c r="B27" s="1" t="s">
        <v>353</v>
      </c>
    </row>
    <row r="28" ht="18.75">
      <c r="B28" s="1" t="s">
        <v>354</v>
      </c>
    </row>
    <row r="29" ht="18.75">
      <c r="B29" s="1" t="s">
        <v>355</v>
      </c>
    </row>
    <row r="30" ht="18.75">
      <c r="B30" s="1" t="s">
        <v>356</v>
      </c>
    </row>
    <row r="31" ht="18.75">
      <c r="B31" s="1" t="s">
        <v>357</v>
      </c>
    </row>
    <row r="32" ht="18.75">
      <c r="B32" s="1" t="s">
        <v>358</v>
      </c>
    </row>
    <row r="33" ht="18.75">
      <c r="B33" s="1" t="s">
        <v>359</v>
      </c>
    </row>
    <row r="34" ht="18.75">
      <c r="B34" s="1" t="s">
        <v>360</v>
      </c>
    </row>
    <row r="35" ht="18.75">
      <c r="B35" s="1" t="s">
        <v>361</v>
      </c>
    </row>
    <row r="36" ht="18.75">
      <c r="B36" s="1" t="s">
        <v>362</v>
      </c>
    </row>
    <row r="37" ht="18.75">
      <c r="B37" s="1" t="s">
        <v>363</v>
      </c>
    </row>
    <row r="39" spans="1:9" ht="18.75">
      <c r="A39" s="2"/>
      <c r="B39" s="3"/>
      <c r="C39" s="2"/>
      <c r="D39" s="2"/>
      <c r="E39" s="2"/>
      <c r="F39" s="2"/>
      <c r="G39" s="2"/>
      <c r="H39" s="2"/>
      <c r="I39" s="2"/>
    </row>
    <row r="40" spans="1:9" ht="18.75">
      <c r="A40" s="2"/>
      <c r="B40" s="3" t="s">
        <v>364</v>
      </c>
      <c r="C40" s="2"/>
      <c r="D40" s="2"/>
      <c r="E40" s="2"/>
      <c r="F40" s="2"/>
      <c r="G40" s="2"/>
      <c r="H40" s="2"/>
      <c r="I40" s="2"/>
    </row>
    <row r="41" spans="1:9" ht="18.75">
      <c r="A41" s="2"/>
      <c r="B41" s="3" t="s">
        <v>365</v>
      </c>
      <c r="C41" s="2"/>
      <c r="D41" s="2"/>
      <c r="E41" s="2"/>
      <c r="F41" s="2"/>
      <c r="G41" s="2"/>
      <c r="H41" s="2"/>
      <c r="I41" s="2"/>
    </row>
    <row r="42" ht="18.75">
      <c r="B42" s="3" t="s">
        <v>366</v>
      </c>
    </row>
    <row r="43" ht="18.75">
      <c r="B43" s="3" t="s">
        <v>367</v>
      </c>
    </row>
    <row r="44" spans="1:2" ht="18.75">
      <c r="A44" s="1" t="s">
        <v>368</v>
      </c>
      <c r="B44" s="3"/>
    </row>
    <row r="45" spans="1:2" ht="18.75">
      <c r="A45" s="1" t="s">
        <v>369</v>
      </c>
      <c r="B45" s="3"/>
    </row>
    <row r="46" ht="18.75">
      <c r="B46" s="3" t="s">
        <v>370</v>
      </c>
    </row>
    <row r="47" spans="2:4" ht="18.75">
      <c r="B47" s="3" t="s">
        <v>371</v>
      </c>
      <c r="C47" s="2"/>
      <c r="D47" s="2"/>
    </row>
    <row r="48" ht="18.75">
      <c r="B48" s="3" t="s">
        <v>372</v>
      </c>
    </row>
    <row r="49" spans="2:4" ht="18.75">
      <c r="B49" s="3" t="s">
        <v>373</v>
      </c>
      <c r="C49" s="2"/>
      <c r="D49" s="2"/>
    </row>
    <row r="50" ht="18.75">
      <c r="B50" s="3" t="s">
        <v>374</v>
      </c>
    </row>
    <row r="51" ht="18.75">
      <c r="B51" s="3" t="s">
        <v>375</v>
      </c>
    </row>
    <row r="52" ht="18.75">
      <c r="B52" s="39" t="s">
        <v>376</v>
      </c>
    </row>
    <row r="53" ht="18.75">
      <c r="B53" s="39" t="s">
        <v>377</v>
      </c>
    </row>
    <row r="54" ht="18.75">
      <c r="B54" s="3" t="s">
        <v>378</v>
      </c>
    </row>
    <row r="55" ht="18.75">
      <c r="B55" s="3"/>
    </row>
    <row r="56" ht="18.75">
      <c r="B56" s="39"/>
    </row>
    <row r="57" ht="18.75">
      <c r="B57" s="3"/>
    </row>
    <row r="58" ht="18.75">
      <c r="B58" s="3"/>
    </row>
    <row r="59" ht="18.75">
      <c r="B59" s="3"/>
    </row>
    <row r="60" ht="18.75">
      <c r="B60" s="3"/>
    </row>
    <row r="61" ht="18.75">
      <c r="B61" s="39"/>
    </row>
    <row r="62" ht="18.75">
      <c r="B62" s="39"/>
    </row>
    <row r="63" ht="18.75">
      <c r="B63" s="3"/>
    </row>
    <row r="64" ht="18.75">
      <c r="B64" s="39"/>
    </row>
    <row r="65" ht="18.75">
      <c r="B65" s="3"/>
    </row>
    <row r="66" ht="18.75">
      <c r="B66" s="3"/>
    </row>
    <row r="67" ht="18.75">
      <c r="B67" s="39"/>
    </row>
    <row r="68" ht="18.75">
      <c r="B68" s="3"/>
    </row>
    <row r="69" ht="18.75">
      <c r="B69" s="3"/>
    </row>
    <row r="70" ht="18.75">
      <c r="B70" s="3"/>
    </row>
    <row r="71" spans="2:6" ht="18.75">
      <c r="B71" s="3"/>
      <c r="C71" s="2"/>
      <c r="D71" s="2"/>
      <c r="E71" s="2"/>
      <c r="F71" s="2"/>
    </row>
    <row r="72" ht="18.75">
      <c r="B72" s="39"/>
    </row>
    <row r="73" ht="18.75">
      <c r="B73" s="3"/>
    </row>
    <row r="74" ht="18.75">
      <c r="B74" s="3"/>
    </row>
    <row r="75" ht="18.75">
      <c r="B75" s="3"/>
    </row>
    <row r="76" ht="18.75">
      <c r="B76" s="3"/>
    </row>
  </sheetData>
  <sheetProtection password="CEE5" sheet="1" objects="1" scenarios="1"/>
  <mergeCells count="5">
    <mergeCell ref="B9:D9"/>
    <mergeCell ref="A1:I1"/>
    <mergeCell ref="A2:I2"/>
    <mergeCell ref="A3:I3"/>
    <mergeCell ref="A5:B5"/>
  </mergeCells>
  <printOptions/>
  <pageMargins left="0.984251968503937" right="0.5905511811023623" top="0.984251968503937" bottom="0.984251968503937" header="0.5118110236220472" footer="0.5118110236220472"/>
  <pageSetup orientation="portrait" paperSize="9" scale="95" r:id="rId1"/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18.75">
      <c r="A2" s="60" t="s">
        <v>434</v>
      </c>
      <c r="B2" s="60"/>
      <c r="C2" s="60"/>
      <c r="D2" s="60"/>
      <c r="E2" s="60"/>
      <c r="F2" s="60"/>
      <c r="G2" s="60"/>
      <c r="H2" s="60"/>
      <c r="I2" s="60"/>
    </row>
    <row r="4" ht="18.75">
      <c r="A4" s="1" t="s">
        <v>419</v>
      </c>
    </row>
    <row r="5" ht="18.75">
      <c r="A5" s="1" t="s">
        <v>420</v>
      </c>
    </row>
    <row r="6" ht="18.75">
      <c r="A6" s="1" t="s">
        <v>422</v>
      </c>
    </row>
    <row r="7" ht="18.75">
      <c r="A7" s="1" t="s">
        <v>421</v>
      </c>
    </row>
    <row r="8" ht="18.75">
      <c r="A8" s="1" t="s">
        <v>438</v>
      </c>
    </row>
    <row r="9" ht="18.75">
      <c r="A9" s="1" t="s">
        <v>439</v>
      </c>
    </row>
    <row r="10" ht="18.75">
      <c r="A10" s="1" t="s">
        <v>423</v>
      </c>
    </row>
    <row r="11" ht="18.75">
      <c r="A11" s="1" t="s">
        <v>424</v>
      </c>
    </row>
    <row r="12" ht="18.75">
      <c r="A12" s="1" t="s">
        <v>440</v>
      </c>
    </row>
    <row r="13" ht="18.75">
      <c r="A13" s="1" t="s">
        <v>425</v>
      </c>
    </row>
    <row r="14" ht="18.75">
      <c r="A14" s="1" t="s">
        <v>426</v>
      </c>
    </row>
    <row r="15" ht="18.75">
      <c r="A15" s="1" t="s">
        <v>427</v>
      </c>
    </row>
    <row r="16" ht="18.75">
      <c r="A16" s="1" t="s">
        <v>428</v>
      </c>
    </row>
    <row r="17" ht="18.75">
      <c r="A17" s="1" t="s">
        <v>429</v>
      </c>
    </row>
    <row r="18" ht="18.75">
      <c r="A18" s="1" t="s">
        <v>430</v>
      </c>
    </row>
    <row r="19" ht="18.75">
      <c r="A19" s="1" t="s">
        <v>431</v>
      </c>
    </row>
    <row r="20" ht="18.75">
      <c r="A20" s="1" t="s">
        <v>432</v>
      </c>
    </row>
    <row r="21" ht="18.75">
      <c r="A21" s="1" t="s">
        <v>433</v>
      </c>
    </row>
  </sheetData>
  <sheetProtection password="CEE5" sheet="1" objects="1" scenarios="1"/>
  <mergeCells count="1">
    <mergeCell ref="A2:I2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8"/>
  <sheetViews>
    <sheetView workbookViewId="0" topLeftCell="A1">
      <selection activeCell="A1" sqref="A1"/>
    </sheetView>
  </sheetViews>
  <sheetFormatPr defaultColWidth="9.00390625" defaultRowHeight="12.75"/>
  <cols>
    <col min="1" max="4" width="9.125" style="1" customWidth="1"/>
    <col min="5" max="5" width="9.875" style="1" bestFit="1" customWidth="1"/>
    <col min="6" max="7" width="9.125" style="1" customWidth="1"/>
    <col min="8" max="8" width="9.875" style="1" bestFit="1" customWidth="1"/>
    <col min="9" max="16384" width="9.125" style="1" customWidth="1"/>
  </cols>
  <sheetData>
    <row r="2" spans="1:10" ht="18.75">
      <c r="A2" s="60" t="s">
        <v>435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>
      <c r="A3" s="82" t="s">
        <v>314</v>
      </c>
      <c r="B3" s="82"/>
      <c r="C3" s="82"/>
      <c r="D3" s="82"/>
      <c r="E3" s="82"/>
      <c r="F3" s="82"/>
      <c r="G3" s="82"/>
      <c r="H3" s="82"/>
      <c r="I3" s="82"/>
      <c r="J3" s="82"/>
    </row>
    <row r="4" spans="1:9" ht="20.25">
      <c r="A4" s="27"/>
      <c r="B4" s="27"/>
      <c r="C4" s="27"/>
      <c r="D4" s="27"/>
      <c r="E4" s="27"/>
      <c r="F4" s="27"/>
      <c r="G4" s="27"/>
      <c r="H4" s="27"/>
      <c r="I4" s="27"/>
    </row>
    <row r="5" spans="1:10" ht="20.25">
      <c r="A5" s="29"/>
      <c r="B5" s="31" t="s">
        <v>281</v>
      </c>
      <c r="C5" s="32"/>
      <c r="D5" s="32"/>
      <c r="E5" s="32"/>
      <c r="F5" s="32"/>
      <c r="G5" s="32"/>
      <c r="H5" s="32"/>
      <c r="I5" s="32"/>
      <c r="J5" s="8"/>
    </row>
    <row r="6" spans="1:10" ht="20.25">
      <c r="A6" s="30"/>
      <c r="B6" s="33" t="s">
        <v>340</v>
      </c>
      <c r="C6" s="33"/>
      <c r="D6" s="33"/>
      <c r="E6" s="33"/>
      <c r="F6" s="33"/>
      <c r="G6" s="33"/>
      <c r="H6" s="33"/>
      <c r="I6" s="33"/>
      <c r="J6" s="34"/>
    </row>
    <row r="7" spans="1:10" ht="20.25">
      <c r="A7" s="29"/>
      <c r="B7" s="33" t="s">
        <v>282</v>
      </c>
      <c r="C7" s="33"/>
      <c r="D7" s="33"/>
      <c r="E7" s="33"/>
      <c r="F7" s="33"/>
      <c r="G7" s="33"/>
      <c r="H7" s="33"/>
      <c r="I7" s="33"/>
      <c r="J7" s="34"/>
    </row>
    <row r="8" spans="1:10" ht="21" thickBot="1">
      <c r="A8" s="29"/>
      <c r="B8" s="34" t="s">
        <v>283</v>
      </c>
      <c r="C8" s="34"/>
      <c r="D8" s="34"/>
      <c r="E8" s="33"/>
      <c r="G8" s="33"/>
      <c r="H8" s="33"/>
      <c r="I8" s="33"/>
      <c r="J8" s="34"/>
    </row>
    <row r="9" spans="2:10" ht="19.5" thickBot="1">
      <c r="B9" s="64" t="s">
        <v>379</v>
      </c>
      <c r="C9" s="64"/>
      <c r="E9" s="49"/>
      <c r="F9" s="35"/>
      <c r="G9" s="34"/>
      <c r="H9" s="34"/>
      <c r="I9" s="34"/>
      <c r="J9" s="34"/>
    </row>
    <row r="10" spans="2:6" ht="18.75">
      <c r="B10" s="83" t="s">
        <v>25</v>
      </c>
      <c r="C10" s="83"/>
      <c r="D10" s="83"/>
      <c r="E10" s="83"/>
      <c r="F10" s="83"/>
    </row>
    <row r="11" spans="3:5" ht="18.75">
      <c r="C11" s="66" t="s">
        <v>138</v>
      </c>
      <c r="D11" s="66"/>
      <c r="E11" s="66"/>
    </row>
    <row r="12" ht="18.75">
      <c r="B12" s="1" t="s">
        <v>11</v>
      </c>
    </row>
    <row r="13" ht="18.75">
      <c r="B13" s="1" t="s">
        <v>9</v>
      </c>
    </row>
    <row r="14" ht="19.5" thickBot="1"/>
    <row r="15" spans="2:3" ht="19.5" thickBot="1">
      <c r="B15" s="16">
        <v>1</v>
      </c>
      <c r="C15" s="1" t="s">
        <v>4</v>
      </c>
    </row>
    <row r="16" ht="19.5" thickBot="1"/>
    <row r="17" spans="2:3" ht="19.5" thickBot="1">
      <c r="B17" s="16">
        <v>2</v>
      </c>
      <c r="C17" s="1" t="s">
        <v>5</v>
      </c>
    </row>
    <row r="18" ht="18.75">
      <c r="C18" s="1" t="s">
        <v>10</v>
      </c>
    </row>
    <row r="19" ht="18.75">
      <c r="C19" s="1" t="s">
        <v>6</v>
      </c>
    </row>
    <row r="20" ht="19.5" thickBot="1"/>
    <row r="21" spans="2:3" ht="19.5" thickBot="1">
      <c r="B21" s="16">
        <v>3</v>
      </c>
      <c r="C21" s="1" t="s">
        <v>7</v>
      </c>
    </row>
    <row r="22" ht="18.75">
      <c r="C22" s="1" t="s">
        <v>8</v>
      </c>
    </row>
    <row r="23" spans="3:5" ht="18.75">
      <c r="C23" s="71" t="s">
        <v>139</v>
      </c>
      <c r="D23" s="71"/>
      <c r="E23" s="71"/>
    </row>
    <row r="24" ht="18.75">
      <c r="B24" s="1" t="s">
        <v>12</v>
      </c>
    </row>
    <row r="25" ht="18.75">
      <c r="B25" s="1" t="s">
        <v>9</v>
      </c>
    </row>
    <row r="26" ht="19.5" thickBot="1"/>
    <row r="27" spans="2:3" ht="19.5" thickBot="1">
      <c r="B27" s="16">
        <v>4</v>
      </c>
      <c r="C27" s="1" t="s">
        <v>150</v>
      </c>
    </row>
    <row r="28" spans="2:3" ht="18.75">
      <c r="B28" s="23"/>
      <c r="C28" s="1" t="s">
        <v>156</v>
      </c>
    </row>
    <row r="29" spans="2:3" ht="22.5">
      <c r="B29" s="23"/>
      <c r="C29" s="1" t="s">
        <v>525</v>
      </c>
    </row>
    <row r="30" spans="2:3" ht="18.75">
      <c r="B30" s="23"/>
      <c r="C30" s="1" t="s">
        <v>151</v>
      </c>
    </row>
    <row r="31" ht="19.5" thickBot="1">
      <c r="C31" s="1" t="s">
        <v>152</v>
      </c>
    </row>
    <row r="32" spans="2:3" ht="19.5" thickBot="1">
      <c r="B32" s="16">
        <v>5</v>
      </c>
      <c r="C32" s="1" t="s">
        <v>153</v>
      </c>
    </row>
    <row r="33" ht="18.75">
      <c r="C33" s="1" t="s">
        <v>157</v>
      </c>
    </row>
    <row r="34" ht="22.5">
      <c r="C34" s="1" t="s">
        <v>524</v>
      </c>
    </row>
    <row r="35" ht="19.5" thickBot="1">
      <c r="C35" s="1" t="s">
        <v>154</v>
      </c>
    </row>
    <row r="36" spans="2:3" ht="19.5" thickBot="1">
      <c r="B36" s="16">
        <v>6</v>
      </c>
      <c r="C36" s="1" t="s">
        <v>155</v>
      </c>
    </row>
    <row r="37" ht="18.75">
      <c r="C37" s="1" t="s">
        <v>441</v>
      </c>
    </row>
    <row r="38" ht="18.75">
      <c r="C38" s="1" t="s">
        <v>442</v>
      </c>
    </row>
    <row r="39" ht="18.75">
      <c r="C39" s="1" t="s">
        <v>444</v>
      </c>
    </row>
    <row r="40" ht="19.5" thickBot="1">
      <c r="C40" s="1" t="s">
        <v>443</v>
      </c>
    </row>
    <row r="41" spans="2:3" ht="19.5" thickBot="1">
      <c r="B41" s="16">
        <v>7</v>
      </c>
      <c r="C41" s="1" t="s">
        <v>15</v>
      </c>
    </row>
    <row r="42" ht="18.75">
      <c r="D42" s="1" t="s">
        <v>16</v>
      </c>
    </row>
    <row r="43" ht="18.75">
      <c r="D43" s="1" t="s">
        <v>18</v>
      </c>
    </row>
    <row r="44" ht="18.75">
      <c r="D44" s="1" t="s">
        <v>17</v>
      </c>
    </row>
    <row r="45" spans="2:6" ht="19.5" thickBot="1">
      <c r="B45" s="3"/>
      <c r="C45" s="2"/>
      <c r="D45" s="2" t="s">
        <v>50</v>
      </c>
      <c r="E45" s="2"/>
      <c r="F45" s="2"/>
    </row>
    <row r="46" spans="2:6" ht="18.75" thickBot="1">
      <c r="B46" s="16">
        <v>8</v>
      </c>
      <c r="C46" s="3" t="s">
        <v>26</v>
      </c>
      <c r="D46" s="3"/>
      <c r="E46" s="2"/>
      <c r="F46" s="2"/>
    </row>
    <row r="47" ht="18">
      <c r="C47" s="1" t="s">
        <v>27</v>
      </c>
    </row>
    <row r="48" ht="18">
      <c r="C48" s="1" t="s">
        <v>28</v>
      </c>
    </row>
    <row r="49" ht="18">
      <c r="C49" s="1" t="s">
        <v>29</v>
      </c>
    </row>
    <row r="50" ht="18"/>
    <row r="51" ht="18"/>
    <row r="52" ht="18"/>
    <row r="53" ht="18"/>
    <row r="54" ht="18"/>
    <row r="56" spans="2:6" ht="18.75">
      <c r="B56" s="84" t="s">
        <v>30</v>
      </c>
      <c r="C56" s="84"/>
      <c r="D56" s="84"/>
      <c r="E56" s="84"/>
      <c r="F56" s="84"/>
    </row>
    <row r="58" ht="18.75">
      <c r="B58" s="1" t="s">
        <v>31</v>
      </c>
    </row>
    <row r="59" ht="18.75">
      <c r="B59" s="1" t="s">
        <v>32</v>
      </c>
    </row>
    <row r="60" ht="18.75">
      <c r="B60" s="1" t="s">
        <v>33</v>
      </c>
    </row>
    <row r="61" ht="18.75">
      <c r="B61" s="1" t="s">
        <v>35</v>
      </c>
    </row>
    <row r="62" ht="18.75">
      <c r="B62" s="1" t="s">
        <v>36</v>
      </c>
    </row>
    <row r="63" spans="2:9" ht="18.75">
      <c r="B63" s="69" t="s">
        <v>37</v>
      </c>
      <c r="C63" s="70"/>
      <c r="D63" s="67">
        <v>1</v>
      </c>
      <c r="E63" s="68"/>
      <c r="F63" s="67" t="s">
        <v>40</v>
      </c>
      <c r="G63" s="68"/>
      <c r="H63" s="67">
        <v>4</v>
      </c>
      <c r="I63" s="68"/>
    </row>
    <row r="64" spans="2:9" ht="19.5" thickBot="1">
      <c r="B64" s="74" t="s">
        <v>38</v>
      </c>
      <c r="C64" s="75"/>
      <c r="D64" s="76" t="s">
        <v>39</v>
      </c>
      <c r="E64" s="77"/>
      <c r="F64" s="67" t="s">
        <v>41</v>
      </c>
      <c r="G64" s="68"/>
      <c r="H64" s="67" t="s">
        <v>42</v>
      </c>
      <c r="I64" s="68"/>
    </row>
    <row r="65" spans="2:9" ht="19.5" thickBot="1">
      <c r="B65" s="80" t="s">
        <v>147</v>
      </c>
      <c r="C65" s="81"/>
      <c r="D65" s="78">
        <v>9</v>
      </c>
      <c r="E65" s="79"/>
      <c r="F65" s="78">
        <v>10</v>
      </c>
      <c r="G65" s="79"/>
      <c r="H65" s="78">
        <v>11</v>
      </c>
      <c r="I65" s="79"/>
    </row>
    <row r="66" spans="2:3" ht="18.75" thickBot="1">
      <c r="B66" s="17">
        <v>12</v>
      </c>
      <c r="C66" s="1" t="s">
        <v>34</v>
      </c>
    </row>
    <row r="67" ht="18">
      <c r="C67" s="1" t="s">
        <v>43</v>
      </c>
    </row>
    <row r="68" ht="18">
      <c r="C68" s="1" t="s">
        <v>445</v>
      </c>
    </row>
    <row r="69" ht="18">
      <c r="C69" s="1" t="s">
        <v>446</v>
      </c>
    </row>
    <row r="70" ht="18">
      <c r="C70" s="1" t="s">
        <v>447</v>
      </c>
    </row>
    <row r="71" ht="18.75" thickBot="1"/>
    <row r="72" spans="2:3" ht="19.5" thickBot="1">
      <c r="B72" s="17">
        <v>13</v>
      </c>
      <c r="C72" s="1" t="s">
        <v>44</v>
      </c>
    </row>
    <row r="73" ht="18.75">
      <c r="C73" s="1" t="s">
        <v>448</v>
      </c>
    </row>
    <row r="74" ht="18.75">
      <c r="C74" s="1" t="s">
        <v>149</v>
      </c>
    </row>
    <row r="75" ht="18">
      <c r="B75" s="1">
        <v>-1</v>
      </c>
    </row>
    <row r="76" ht="18"/>
    <row r="77" ht="18"/>
    <row r="78" ht="18"/>
    <row r="79" ht="18"/>
    <row r="80" ht="18"/>
    <row r="81" ht="18.75" thickBot="1"/>
    <row r="82" ht="18.75" thickBot="1">
      <c r="H82" s="4">
        <v>1</v>
      </c>
    </row>
    <row r="83" ht="19.5" thickBot="1"/>
    <row r="84" spans="2:3" ht="19.5" thickBot="1">
      <c r="B84" s="17">
        <v>14</v>
      </c>
      <c r="C84" s="1" t="s">
        <v>449</v>
      </c>
    </row>
    <row r="85" ht="18"/>
    <row r="86" ht="18"/>
    <row r="87" ht="18"/>
    <row r="88" ht="18"/>
    <row r="89" ht="18"/>
    <row r="90" ht="18"/>
    <row r="91" ht="18"/>
    <row r="92" ht="18.75" thickBot="1"/>
    <row r="93" ht="18.75" thickBot="1">
      <c r="H93" s="4">
        <v>2</v>
      </c>
    </row>
    <row r="94" ht="19.5" thickBot="1"/>
    <row r="95" spans="2:3" ht="19.5" thickBot="1">
      <c r="B95" s="17">
        <v>15</v>
      </c>
      <c r="C95" s="1" t="s">
        <v>45</v>
      </c>
    </row>
    <row r="96" ht="18.75">
      <c r="C96" s="1" t="s">
        <v>46</v>
      </c>
    </row>
    <row r="97" ht="18.75">
      <c r="C97" s="1" t="s">
        <v>47</v>
      </c>
    </row>
    <row r="98" ht="18.75">
      <c r="C98" s="1" t="s">
        <v>48</v>
      </c>
    </row>
    <row r="99" ht="18.75">
      <c r="C99" s="1" t="s">
        <v>49</v>
      </c>
    </row>
    <row r="100" ht="18"/>
    <row r="101" ht="18"/>
    <row r="102" ht="18"/>
    <row r="103" ht="18"/>
    <row r="104" ht="18"/>
    <row r="105" ht="18"/>
    <row r="106" ht="18"/>
    <row r="107" spans="3:8" ht="18">
      <c r="C107" s="5"/>
      <c r="D107" s="5"/>
      <c r="E107" s="5"/>
      <c r="F107" s="5"/>
      <c r="G107" s="5"/>
      <c r="H107" s="5"/>
    </row>
    <row r="108" ht="18"/>
    <row r="109" ht="18.75" thickBot="1"/>
    <row r="110" spans="2:3" ht="18.75" thickBot="1">
      <c r="B110" s="17">
        <v>16</v>
      </c>
      <c r="C110" s="1" t="s">
        <v>51</v>
      </c>
    </row>
    <row r="111" ht="18">
      <c r="C111" s="1" t="s">
        <v>221</v>
      </c>
    </row>
    <row r="112" ht="18">
      <c r="C112" s="1" t="s">
        <v>450</v>
      </c>
    </row>
    <row r="113" ht="18">
      <c r="C113" s="1" t="s">
        <v>222</v>
      </c>
    </row>
    <row r="114" ht="18">
      <c r="C114" s="1" t="s">
        <v>52</v>
      </c>
    </row>
    <row r="115" ht="18"/>
    <row r="116" ht="18"/>
    <row r="117" ht="18"/>
    <row r="118" ht="18">
      <c r="B118" s="1" t="s">
        <v>53</v>
      </c>
    </row>
    <row r="119" ht="18">
      <c r="B119" s="1" t="s">
        <v>54</v>
      </c>
    </row>
    <row r="120" ht="18.75" thickBot="1">
      <c r="B120" s="1" t="s">
        <v>451</v>
      </c>
    </row>
    <row r="121" spans="2:3" ht="18.75" thickBot="1">
      <c r="B121" s="17">
        <v>17</v>
      </c>
      <c r="C121" s="1" t="s">
        <v>235</v>
      </c>
    </row>
    <row r="122" spans="2:3" ht="18.75" thickBot="1">
      <c r="B122" s="23"/>
      <c r="C122" s="1" t="s">
        <v>236</v>
      </c>
    </row>
    <row r="123" spans="2:3" ht="18.75" thickBot="1">
      <c r="B123" s="17">
        <v>18</v>
      </c>
      <c r="C123" s="1" t="s">
        <v>55</v>
      </c>
    </row>
    <row r="124" spans="3:6" ht="18.75">
      <c r="C124" s="59" t="s">
        <v>56</v>
      </c>
      <c r="D124" s="59"/>
      <c r="E124" s="59"/>
      <c r="F124" s="59"/>
    </row>
    <row r="125" spans="3:6" ht="18.75">
      <c r="C125" s="5" t="s">
        <v>57</v>
      </c>
      <c r="D125" s="5"/>
      <c r="E125" s="5"/>
      <c r="F125" s="5"/>
    </row>
    <row r="126" spans="3:9" ht="18.75">
      <c r="C126" s="5" t="s">
        <v>58</v>
      </c>
      <c r="D126" s="5"/>
      <c r="E126" s="5"/>
      <c r="F126" s="5"/>
      <c r="G126" s="5"/>
      <c r="H126" s="5"/>
      <c r="I126" s="5"/>
    </row>
    <row r="127" spans="3:9" ht="19.5" thickBot="1">
      <c r="C127" s="5" t="s">
        <v>59</v>
      </c>
      <c r="D127" s="5"/>
      <c r="E127" s="5"/>
      <c r="F127" s="5"/>
      <c r="G127" s="5"/>
      <c r="H127" s="5"/>
      <c r="I127" s="5"/>
    </row>
    <row r="128" spans="2:3" ht="19.5" thickBot="1">
      <c r="B128" s="17">
        <v>19</v>
      </c>
      <c r="C128" s="1" t="s">
        <v>140</v>
      </c>
    </row>
    <row r="129" ht="18.75">
      <c r="C129" s="1" t="s">
        <v>141</v>
      </c>
    </row>
    <row r="130" ht="18.75">
      <c r="C130" s="1" t="s">
        <v>142</v>
      </c>
    </row>
    <row r="132" spans="2:8" ht="18.75">
      <c r="B132" s="73" t="s">
        <v>60</v>
      </c>
      <c r="C132" s="73"/>
      <c r="D132" s="73"/>
      <c r="E132" s="73"/>
      <c r="F132" s="7"/>
      <c r="H132" s="18"/>
    </row>
    <row r="134" ht="18.75">
      <c r="B134" s="1" t="s">
        <v>321</v>
      </c>
    </row>
    <row r="135" ht="18.75">
      <c r="B135" s="1" t="s">
        <v>322</v>
      </c>
    </row>
    <row r="136" ht="18.75">
      <c r="B136" s="1" t="s">
        <v>323</v>
      </c>
    </row>
    <row r="137" ht="19.5" thickBot="1"/>
    <row r="138" ht="18.75" hidden="1"/>
    <row r="139" ht="18.75" hidden="1">
      <c r="B139" s="1" t="s">
        <v>192</v>
      </c>
    </row>
    <row r="140" ht="18.75" hidden="1">
      <c r="B140" s="1" t="s">
        <v>315</v>
      </c>
    </row>
    <row r="141" ht="18.75" hidden="1"/>
    <row r="142" ht="18.75" hidden="1"/>
    <row r="143" ht="18.75" hidden="1"/>
    <row r="144" spans="2:8" ht="19.5" hidden="1">
      <c r="B144" s="9" t="s">
        <v>62</v>
      </c>
      <c r="C144" s="8" t="s">
        <v>65</v>
      </c>
      <c r="D144" s="8"/>
      <c r="E144" s="8"/>
      <c r="F144" s="8"/>
      <c r="G144" s="8"/>
      <c r="H144" s="8"/>
    </row>
    <row r="145" spans="3:9" ht="19.5" hidden="1">
      <c r="C145" s="8" t="s">
        <v>63</v>
      </c>
      <c r="D145" s="8"/>
      <c r="E145" s="8"/>
      <c r="F145" s="8"/>
      <c r="G145" s="8"/>
      <c r="H145" s="8"/>
      <c r="I145" s="8"/>
    </row>
    <row r="146" spans="3:7" ht="18.75" hidden="1">
      <c r="C146" s="8" t="s">
        <v>64</v>
      </c>
      <c r="D146" s="8"/>
      <c r="E146" s="8"/>
      <c r="F146" s="8"/>
      <c r="G146" s="8"/>
    </row>
    <row r="147" ht="18.75" hidden="1">
      <c r="B147" s="1" t="s">
        <v>177</v>
      </c>
    </row>
    <row r="148" ht="18.75" hidden="1">
      <c r="B148" s="1" t="s">
        <v>68</v>
      </c>
    </row>
    <row r="149" ht="18.75" hidden="1">
      <c r="B149" s="1" t="s">
        <v>176</v>
      </c>
    </row>
    <row r="150" ht="19.5" hidden="1" thickBot="1"/>
    <row r="151" spans="2:8" ht="21" hidden="1" thickBot="1">
      <c r="B151" s="1" t="s">
        <v>67</v>
      </c>
      <c r="H151" s="10">
        <v>200</v>
      </c>
    </row>
    <row r="152" spans="2:8" ht="23.25" hidden="1" thickBot="1">
      <c r="B152" s="72" t="s">
        <v>66</v>
      </c>
      <c r="C152" s="72"/>
      <c r="D152" s="72"/>
      <c r="E152" s="72"/>
      <c r="F152" s="72"/>
      <c r="H152" s="10">
        <v>25</v>
      </c>
    </row>
    <row r="153" spans="2:8" ht="18.75" hidden="1">
      <c r="B153" s="1" t="s">
        <v>178</v>
      </c>
      <c r="H153" s="24">
        <f>2.8*(H151/H152)^0.5</f>
        <v>7.919595949289333</v>
      </c>
    </row>
    <row r="154" ht="18.75" hidden="1"/>
    <row r="155" spans="2:8" ht="18.75" hidden="1">
      <c r="B155" s="61" t="s">
        <v>69</v>
      </c>
      <c r="C155" s="61"/>
      <c r="D155" s="61"/>
      <c r="E155" s="61"/>
      <c r="F155" s="61"/>
      <c r="G155" s="61"/>
      <c r="H155" s="61"/>
    </row>
    <row r="156" spans="2:8" ht="18.75" hidden="1">
      <c r="B156" s="61" t="s">
        <v>70</v>
      </c>
      <c r="C156" s="61"/>
      <c r="D156" s="61"/>
      <c r="E156" s="61"/>
      <c r="F156" s="61"/>
      <c r="G156" s="61"/>
      <c r="H156" s="61"/>
    </row>
    <row r="157" ht="18.75" hidden="1"/>
    <row r="158" spans="2:8" ht="18.75" hidden="1">
      <c r="B158" s="6" t="s">
        <v>75</v>
      </c>
      <c r="C158" s="6"/>
      <c r="D158" s="6"/>
      <c r="E158" s="6"/>
      <c r="F158" s="6"/>
      <c r="G158" s="6"/>
      <c r="H158" s="6"/>
    </row>
    <row r="159" spans="7:9" ht="19.5" hidden="1" thickBot="1">
      <c r="G159" s="65" t="s">
        <v>71</v>
      </c>
      <c r="H159" s="65"/>
      <c r="I159" s="65"/>
    </row>
    <row r="160" spans="2:8" ht="19.5" hidden="1" thickBot="1">
      <c r="B160" s="8" t="s">
        <v>73</v>
      </c>
      <c r="C160" s="8"/>
      <c r="D160" s="8"/>
      <c r="E160" s="8"/>
      <c r="F160" s="8"/>
      <c r="G160" s="8"/>
      <c r="H160" s="10">
        <v>340</v>
      </c>
    </row>
    <row r="161" spans="2:8" ht="18.75" hidden="1">
      <c r="B161" s="8" t="s">
        <v>74</v>
      </c>
      <c r="C161" s="8"/>
      <c r="D161" s="8"/>
      <c r="E161" s="8"/>
      <c r="F161" s="8"/>
      <c r="H161" s="11">
        <f>28714*H160^-1.999</f>
        <v>0.24984308906387906</v>
      </c>
    </row>
    <row r="162" ht="18.75" hidden="1"/>
    <row r="163" spans="7:9" ht="19.5" hidden="1" thickBot="1">
      <c r="G163" s="65" t="s">
        <v>72</v>
      </c>
      <c r="H163" s="65"/>
      <c r="I163" s="65"/>
    </row>
    <row r="164" spans="2:8" ht="19.5" hidden="1" thickBot="1">
      <c r="B164" s="8" t="s">
        <v>73</v>
      </c>
      <c r="C164" s="8"/>
      <c r="D164" s="8"/>
      <c r="E164" s="8"/>
      <c r="F164" s="8"/>
      <c r="G164" s="8"/>
      <c r="H164" s="10">
        <v>150</v>
      </c>
    </row>
    <row r="165" spans="2:8" ht="18.75" hidden="1">
      <c r="B165" s="8" t="s">
        <v>74</v>
      </c>
      <c r="C165" s="8"/>
      <c r="D165" s="8"/>
      <c r="E165" s="8"/>
      <c r="H165" s="11">
        <f>7121*H164^-1.9972</f>
        <v>0.32096045217571484</v>
      </c>
    </row>
    <row r="166" ht="18.75" hidden="1">
      <c r="F166" s="8"/>
    </row>
    <row r="167" spans="2:8" ht="18.75" hidden="1">
      <c r="B167" s="6" t="s">
        <v>214</v>
      </c>
      <c r="C167" s="6"/>
      <c r="D167" s="6"/>
      <c r="E167" s="6"/>
      <c r="F167" s="6"/>
      <c r="G167" s="6"/>
      <c r="H167" s="6"/>
    </row>
    <row r="168" spans="7:9" ht="19.5" hidden="1" thickBot="1">
      <c r="G168" s="65" t="s">
        <v>71</v>
      </c>
      <c r="H168" s="65"/>
      <c r="I168" s="65"/>
    </row>
    <row r="169" spans="2:8" ht="19.5" hidden="1" thickBot="1">
      <c r="B169" s="8" t="s">
        <v>73</v>
      </c>
      <c r="C169" s="8"/>
      <c r="D169" s="8"/>
      <c r="E169" s="8"/>
      <c r="F169" s="8"/>
      <c r="G169" s="8"/>
      <c r="H169" s="10">
        <v>140</v>
      </c>
    </row>
    <row r="170" spans="2:8" ht="18.75" hidden="1">
      <c r="B170" s="8" t="s">
        <v>74</v>
      </c>
      <c r="C170" s="8"/>
      <c r="D170" s="8"/>
      <c r="E170" s="8"/>
      <c r="F170" s="8"/>
      <c r="H170" s="11">
        <f>248.63*H169^-0.9989</f>
        <v>1.7856084609624006</v>
      </c>
    </row>
    <row r="171" spans="7:9" ht="19.5" hidden="1" thickBot="1">
      <c r="G171" s="65" t="s">
        <v>72</v>
      </c>
      <c r="H171" s="65"/>
      <c r="I171" s="65"/>
    </row>
    <row r="172" spans="2:8" ht="19.5" hidden="1" thickBot="1">
      <c r="B172" s="8" t="s">
        <v>73</v>
      </c>
      <c r="C172" s="8"/>
      <c r="D172" s="8"/>
      <c r="E172" s="8"/>
      <c r="F172" s="8"/>
      <c r="G172" s="8"/>
      <c r="H172" s="10">
        <v>60</v>
      </c>
    </row>
    <row r="173" spans="2:8" ht="18.75" hidden="1">
      <c r="B173" s="8" t="s">
        <v>74</v>
      </c>
      <c r="C173" s="8"/>
      <c r="D173" s="8"/>
      <c r="E173" s="8"/>
      <c r="F173" s="8"/>
      <c r="H173" s="11">
        <f>99.949*H172^-1.0059</f>
        <v>1.626058292541676</v>
      </c>
    </row>
    <row r="174" ht="18.75" hidden="1"/>
    <row r="175" spans="2:6" ht="18.75" hidden="1">
      <c r="B175" s="6" t="s">
        <v>77</v>
      </c>
      <c r="C175" s="6"/>
      <c r="D175" s="6"/>
      <c r="E175" s="6"/>
      <c r="F175" s="6"/>
    </row>
    <row r="176" ht="19.5" hidden="1" thickBot="1">
      <c r="C176" s="1" t="s">
        <v>76</v>
      </c>
    </row>
    <row r="177" spans="2:8" ht="20.25" hidden="1" thickBot="1">
      <c r="B177" s="8" t="s">
        <v>78</v>
      </c>
      <c r="C177" s="8"/>
      <c r="D177" s="8"/>
      <c r="E177" s="8"/>
      <c r="F177" s="8"/>
      <c r="G177" s="8"/>
      <c r="H177" s="10">
        <v>480</v>
      </c>
    </row>
    <row r="178" spans="2:8" ht="18.75" hidden="1">
      <c r="B178" s="8" t="s">
        <v>74</v>
      </c>
      <c r="C178" s="8"/>
      <c r="D178" s="8"/>
      <c r="E178" s="8"/>
      <c r="H178" s="11">
        <f>2047.3*H177^-1.0035</f>
        <v>4.174033254131386</v>
      </c>
    </row>
    <row r="179" ht="19.5" hidden="1" thickBot="1">
      <c r="C179" s="1" t="s">
        <v>79</v>
      </c>
    </row>
    <row r="180" spans="2:8" ht="20.25" hidden="1" thickBot="1">
      <c r="B180" s="8" t="s">
        <v>78</v>
      </c>
      <c r="C180" s="8"/>
      <c r="D180" s="8"/>
      <c r="E180" s="8"/>
      <c r="F180" s="8"/>
      <c r="H180" s="10">
        <v>90</v>
      </c>
    </row>
    <row r="181" spans="2:8" ht="18.75" hidden="1">
      <c r="B181" s="8" t="s">
        <v>74</v>
      </c>
      <c r="C181" s="8"/>
      <c r="D181" s="8"/>
      <c r="E181" s="8"/>
      <c r="H181" s="11">
        <f>201.36*H180^-1.0012</f>
        <v>2.225284803261146</v>
      </c>
    </row>
    <row r="182" ht="19.5" hidden="1" thickBot="1"/>
    <row r="183" spans="2:3" ht="18.75" thickBot="1">
      <c r="B183" s="19">
        <v>20</v>
      </c>
      <c r="C183" s="1" t="s">
        <v>80</v>
      </c>
    </row>
    <row r="184" ht="18">
      <c r="C184" s="1" t="s">
        <v>81</v>
      </c>
    </row>
    <row r="185" ht="18">
      <c r="C185" s="1" t="s">
        <v>82</v>
      </c>
    </row>
    <row r="186" ht="18">
      <c r="C186" s="1" t="s">
        <v>452</v>
      </c>
    </row>
    <row r="187" spans="3:6" ht="18">
      <c r="C187" s="8" t="s">
        <v>83</v>
      </c>
      <c r="D187" s="8"/>
      <c r="E187" s="8"/>
      <c r="F187" s="8"/>
    </row>
    <row r="188" spans="3:6" ht="18.75" thickBot="1">
      <c r="C188" s="8" t="s">
        <v>84</v>
      </c>
      <c r="D188" s="8"/>
      <c r="E188" s="8"/>
      <c r="F188" s="8"/>
    </row>
    <row r="189" spans="2:3" ht="19.5" thickBot="1">
      <c r="B189" s="19">
        <v>21</v>
      </c>
      <c r="C189" s="1" t="s">
        <v>85</v>
      </c>
    </row>
    <row r="190" ht="18.75">
      <c r="C190" s="1" t="s">
        <v>86</v>
      </c>
    </row>
    <row r="191" ht="18.75">
      <c r="C191" s="1" t="s">
        <v>87</v>
      </c>
    </row>
    <row r="192" ht="18.75">
      <c r="C192" s="1" t="s">
        <v>88</v>
      </c>
    </row>
    <row r="194" ht="18.75">
      <c r="B194" s="14" t="s">
        <v>89</v>
      </c>
    </row>
    <row r="196" ht="18.75">
      <c r="B196" s="1" t="s">
        <v>324</v>
      </c>
    </row>
    <row r="197" ht="18.75">
      <c r="B197" s="1" t="s">
        <v>523</v>
      </c>
    </row>
    <row r="198" ht="18.75" hidden="1"/>
    <row r="199" ht="18.75" hidden="1"/>
    <row r="200" ht="18.75" hidden="1"/>
    <row r="201" ht="18.75" hidden="1"/>
    <row r="202" ht="18.75" hidden="1">
      <c r="B202" s="1" t="s">
        <v>93</v>
      </c>
    </row>
    <row r="203" ht="18.75" hidden="1">
      <c r="B203" s="1" t="s">
        <v>183</v>
      </c>
    </row>
    <row r="204" ht="18.75" hidden="1">
      <c r="B204" s="1" t="s">
        <v>291</v>
      </c>
    </row>
    <row r="205" ht="18.75" hidden="1">
      <c r="B205" s="1" t="s">
        <v>296</v>
      </c>
    </row>
    <row r="206" ht="19.5" hidden="1" thickBot="1"/>
    <row r="207" spans="2:8" ht="19.5" hidden="1" thickBot="1">
      <c r="B207" s="8" t="s">
        <v>294</v>
      </c>
      <c r="C207" s="8"/>
      <c r="D207" s="8"/>
      <c r="H207" s="10">
        <v>85</v>
      </c>
    </row>
    <row r="208" spans="2:8" ht="20.25" hidden="1" thickBot="1">
      <c r="B208" s="8" t="s">
        <v>295</v>
      </c>
      <c r="C208" s="8"/>
      <c r="D208" s="8"/>
      <c r="E208" s="8"/>
      <c r="F208" s="8"/>
      <c r="H208" s="10">
        <v>80</v>
      </c>
    </row>
    <row r="209" spans="2:8" ht="18.75" hidden="1">
      <c r="B209" s="8" t="s">
        <v>92</v>
      </c>
      <c r="C209" s="8"/>
      <c r="D209" s="8"/>
      <c r="E209" s="8"/>
      <c r="F209" s="8"/>
      <c r="H209" s="12">
        <f>480/10^(0.1*(H207-H208))</f>
        <v>151.7893276880822</v>
      </c>
    </row>
    <row r="210" ht="18.75" hidden="1"/>
    <row r="211" ht="18.75" hidden="1">
      <c r="B211" s="1" t="s">
        <v>94</v>
      </c>
    </row>
    <row r="212" ht="18.75" hidden="1">
      <c r="B212" s="1" t="s">
        <v>148</v>
      </c>
    </row>
    <row r="213" ht="18.75" hidden="1">
      <c r="B213" s="1" t="s">
        <v>316</v>
      </c>
    </row>
    <row r="214" ht="18.75" hidden="1">
      <c r="B214" s="1" t="s">
        <v>317</v>
      </c>
    </row>
    <row r="215" ht="19.5" hidden="1" thickBot="1"/>
    <row r="216" spans="2:8" ht="20.25" hidden="1" thickBot="1">
      <c r="B216" s="8" t="s">
        <v>303</v>
      </c>
      <c r="C216" s="8"/>
      <c r="D216" s="8"/>
      <c r="E216" s="8"/>
      <c r="F216" s="8"/>
      <c r="H216" s="10">
        <v>100</v>
      </c>
    </row>
    <row r="217" spans="2:8" ht="20.25" hidden="1" thickBot="1">
      <c r="B217" s="8" t="s">
        <v>318</v>
      </c>
      <c r="C217" s="8"/>
      <c r="D217" s="8"/>
      <c r="E217" s="8"/>
      <c r="F217" s="8"/>
      <c r="H217" s="10">
        <v>85</v>
      </c>
    </row>
    <row r="218" spans="2:7" ht="18.75" hidden="1">
      <c r="B218" s="8" t="s">
        <v>95</v>
      </c>
      <c r="C218" s="8"/>
      <c r="D218" s="8"/>
      <c r="E218" s="8"/>
      <c r="F218" s="8"/>
      <c r="G218" s="8"/>
    </row>
    <row r="219" spans="2:8" ht="18.75" hidden="1">
      <c r="B219" s="8" t="s">
        <v>96</v>
      </c>
      <c r="C219" s="8"/>
      <c r="D219" s="8"/>
      <c r="E219" s="8"/>
      <c r="H219" s="12">
        <f>0.29*(10^(0.1*(H216-H217)))^0.5</f>
        <v>1.6307898430520127</v>
      </c>
    </row>
    <row r="220" ht="19.5" thickBot="1"/>
    <row r="221" spans="2:3" ht="19.5" thickBot="1">
      <c r="B221" s="15">
        <v>22</v>
      </c>
      <c r="C221" s="1" t="s">
        <v>97</v>
      </c>
    </row>
    <row r="222" ht="18.75">
      <c r="C222" s="1" t="s">
        <v>98</v>
      </c>
    </row>
    <row r="223" ht="18">
      <c r="C223" s="1" t="s">
        <v>99</v>
      </c>
    </row>
    <row r="224" ht="18">
      <c r="C224" s="1" t="s">
        <v>100</v>
      </c>
    </row>
    <row r="225" ht="18">
      <c r="C225" s="1" t="s">
        <v>101</v>
      </c>
    </row>
    <row r="226" ht="18">
      <c r="C226" s="1" t="s">
        <v>102</v>
      </c>
    </row>
    <row r="227" ht="18">
      <c r="C227" s="1" t="s">
        <v>103</v>
      </c>
    </row>
    <row r="228" ht="18">
      <c r="C228" s="1" t="s">
        <v>104</v>
      </c>
    </row>
    <row r="229" ht="19.5" thickBot="1">
      <c r="C229" s="1" t="s">
        <v>105</v>
      </c>
    </row>
    <row r="230" spans="2:3" ht="19.5" thickBot="1">
      <c r="B230" s="15">
        <v>23</v>
      </c>
      <c r="C230" s="1" t="s">
        <v>144</v>
      </c>
    </row>
    <row r="231" ht="18.75">
      <c r="C231" s="1" t="s">
        <v>145</v>
      </c>
    </row>
    <row r="232" ht="19.5" thickBot="1">
      <c r="C232" s="1" t="s">
        <v>146</v>
      </c>
    </row>
    <row r="233" spans="2:3" ht="18.75" thickBot="1">
      <c r="B233" s="15">
        <v>24</v>
      </c>
      <c r="C233" s="1" t="s">
        <v>143</v>
      </c>
    </row>
    <row r="234" ht="18">
      <c r="C234" s="1" t="s">
        <v>453</v>
      </c>
    </row>
    <row r="235" ht="18">
      <c r="C235" s="1" t="s">
        <v>106</v>
      </c>
    </row>
    <row r="236" ht="18">
      <c r="C236" s="1" t="s">
        <v>107</v>
      </c>
    </row>
    <row r="237" ht="18">
      <c r="C237" s="1" t="s">
        <v>108</v>
      </c>
    </row>
    <row r="238" ht="18">
      <c r="C238" s="1" t="s">
        <v>109</v>
      </c>
    </row>
    <row r="239" ht="18.75">
      <c r="C239" s="1" t="s">
        <v>110</v>
      </c>
    </row>
    <row r="240" ht="18.75">
      <c r="C240" s="1" t="s">
        <v>454</v>
      </c>
    </row>
    <row r="241" ht="18.75">
      <c r="C241" s="1" t="s">
        <v>173</v>
      </c>
    </row>
    <row r="242" ht="18.75">
      <c r="C242" s="1" t="s">
        <v>174</v>
      </c>
    </row>
    <row r="243" ht="18.75">
      <c r="C243" s="1" t="s">
        <v>175</v>
      </c>
    </row>
    <row r="244" spans="3:9" ht="18.75">
      <c r="C244" s="37" t="s">
        <v>456</v>
      </c>
      <c r="D244" s="5"/>
      <c r="E244" s="5"/>
      <c r="F244" s="5"/>
      <c r="G244" s="5"/>
      <c r="H244" s="5"/>
      <c r="I244" s="5"/>
    </row>
    <row r="245" spans="3:9" ht="19.5" thickBot="1">
      <c r="C245" s="48" t="s">
        <v>455</v>
      </c>
      <c r="D245" s="48"/>
      <c r="E245" s="48"/>
      <c r="F245" s="5"/>
      <c r="G245" s="5"/>
      <c r="H245" s="5"/>
      <c r="I245" s="5"/>
    </row>
    <row r="246" spans="2:3" ht="19.5" thickBot="1">
      <c r="B246" s="15">
        <v>25</v>
      </c>
      <c r="C246" s="1" t="s">
        <v>111</v>
      </c>
    </row>
    <row r="247" ht="18.75">
      <c r="C247" s="1" t="s">
        <v>112</v>
      </c>
    </row>
    <row r="248" ht="18.75">
      <c r="C248" s="1" t="s">
        <v>245</v>
      </c>
    </row>
    <row r="249" ht="18.75">
      <c r="C249" s="1" t="s">
        <v>246</v>
      </c>
    </row>
    <row r="250" ht="18"/>
    <row r="251" ht="18"/>
    <row r="252" ht="18"/>
    <row r="253" ht="18"/>
    <row r="254" ht="18"/>
    <row r="255" ht="18"/>
    <row r="256" ht="18"/>
    <row r="257" ht="18"/>
    <row r="261" ht="19.5" thickBot="1"/>
    <row r="262" spans="2:3" ht="19.5" thickBot="1">
      <c r="B262" s="15">
        <v>26</v>
      </c>
      <c r="C262" s="1" t="s">
        <v>113</v>
      </c>
    </row>
    <row r="263" ht="18.75">
      <c r="C263" s="1" t="s">
        <v>114</v>
      </c>
    </row>
    <row r="264" ht="18"/>
    <row r="265" ht="18"/>
    <row r="266" ht="18"/>
    <row r="267" ht="18"/>
    <row r="268" ht="18"/>
    <row r="269" ht="18"/>
    <row r="270" ht="19.5" thickBot="1"/>
    <row r="271" spans="2:3" ht="19.5" thickBot="1">
      <c r="B271" s="15">
        <v>27</v>
      </c>
      <c r="C271" s="1" t="s">
        <v>115</v>
      </c>
    </row>
    <row r="272" ht="18.75">
      <c r="C272" s="1" t="s">
        <v>116</v>
      </c>
    </row>
    <row r="273" ht="18.75">
      <c r="C273" s="1" t="s">
        <v>117</v>
      </c>
    </row>
    <row r="275" spans="2:7" ht="18.75">
      <c r="B275" s="58" t="s">
        <v>118</v>
      </c>
      <c r="C275" s="58"/>
      <c r="F275" s="13"/>
      <c r="G275" s="13"/>
    </row>
    <row r="277" ht="18.75">
      <c r="B277" s="1" t="s">
        <v>325</v>
      </c>
    </row>
    <row r="278" ht="18.75">
      <c r="B278" s="1" t="s">
        <v>326</v>
      </c>
    </row>
    <row r="279" ht="18.75" hidden="1"/>
    <row r="280" ht="18.75" hidden="1"/>
    <row r="281" ht="18.75" hidden="1">
      <c r="B281" s="1" t="s">
        <v>121</v>
      </c>
    </row>
    <row r="282" ht="18.75" hidden="1">
      <c r="B282" s="1" t="s">
        <v>122</v>
      </c>
    </row>
    <row r="283" ht="18.75" hidden="1">
      <c r="B283" s="1" t="s">
        <v>305</v>
      </c>
    </row>
    <row r="284" ht="18.75" hidden="1">
      <c r="B284" s="1" t="s">
        <v>306</v>
      </c>
    </row>
    <row r="285" ht="19.5" hidden="1" thickBot="1"/>
    <row r="286" spans="2:8" ht="20.25" hidden="1" thickBot="1">
      <c r="B286" s="8" t="s">
        <v>123</v>
      </c>
      <c r="C286" s="8"/>
      <c r="D286" s="8"/>
      <c r="H286" s="10">
        <v>100</v>
      </c>
    </row>
    <row r="287" spans="2:8" ht="20.25" hidden="1" thickBot="1">
      <c r="B287" s="8" t="s">
        <v>124</v>
      </c>
      <c r="C287" s="8"/>
      <c r="D287" s="8"/>
      <c r="E287" s="8"/>
      <c r="F287" s="8"/>
      <c r="H287" s="10">
        <v>92</v>
      </c>
    </row>
    <row r="288" spans="2:8" ht="18.75" hidden="1">
      <c r="B288" s="8" t="s">
        <v>125</v>
      </c>
      <c r="C288" s="8"/>
      <c r="D288" s="8"/>
      <c r="E288" s="8"/>
      <c r="F288" s="8"/>
      <c r="H288" s="12">
        <f>480/10^(0.1*(H286-H287))</f>
        <v>76.07487323813342</v>
      </c>
    </row>
    <row r="289" ht="18.75" hidden="1"/>
    <row r="290" ht="18.75" hidden="1">
      <c r="B290" s="1" t="s">
        <v>126</v>
      </c>
    </row>
    <row r="291" ht="18.75" hidden="1">
      <c r="B291" s="1" t="s">
        <v>122</v>
      </c>
    </row>
    <row r="292" ht="18.75" hidden="1">
      <c r="B292" s="1" t="s">
        <v>319</v>
      </c>
    </row>
    <row r="293" ht="18.75" hidden="1">
      <c r="B293" s="1" t="s">
        <v>320</v>
      </c>
    </row>
    <row r="294" ht="19.5" hidden="1" thickBot="1"/>
    <row r="295" spans="2:8" ht="20.25" hidden="1" thickBot="1">
      <c r="B295" s="8" t="s">
        <v>199</v>
      </c>
      <c r="C295" s="8"/>
      <c r="D295" s="8"/>
      <c r="H295" s="10">
        <v>117</v>
      </c>
    </row>
    <row r="296" spans="2:8" ht="20.25" hidden="1" thickBot="1">
      <c r="B296" s="8" t="s">
        <v>124</v>
      </c>
      <c r="C296" s="8"/>
      <c r="D296" s="8"/>
      <c r="E296" s="8"/>
      <c r="F296" s="8"/>
      <c r="H296" s="10">
        <v>111</v>
      </c>
    </row>
    <row r="297" spans="2:8" ht="18.75" hidden="1">
      <c r="B297" s="8" t="s">
        <v>158</v>
      </c>
      <c r="C297" s="8"/>
      <c r="D297" s="8"/>
      <c r="E297" s="8"/>
      <c r="F297" s="8"/>
      <c r="H297" s="12">
        <f>480/10^(0.1*(H295-H296))</f>
        <v>120.57054871245981</v>
      </c>
    </row>
    <row r="298" spans="2:8" ht="18.75" hidden="1">
      <c r="B298" s="8"/>
      <c r="C298" s="8"/>
      <c r="D298" s="8"/>
      <c r="E298" s="8"/>
      <c r="F298" s="8"/>
      <c r="H298" s="12"/>
    </row>
    <row r="299" spans="2:8" ht="18.75" hidden="1">
      <c r="B299" s="1" t="s">
        <v>132</v>
      </c>
      <c r="H299" s="12"/>
    </row>
    <row r="300" spans="2:8" ht="18.75" hidden="1">
      <c r="B300" s="1" t="s">
        <v>207</v>
      </c>
      <c r="H300" s="12"/>
    </row>
    <row r="301" ht="19.5" hidden="1" thickBot="1">
      <c r="H301" s="12"/>
    </row>
    <row r="302" spans="2:8" ht="20.25" hidden="1" thickBot="1">
      <c r="B302" s="8" t="s">
        <v>133</v>
      </c>
      <c r="C302" s="8"/>
      <c r="D302" s="8"/>
      <c r="E302" s="8"/>
      <c r="F302" s="8"/>
      <c r="G302" s="8"/>
      <c r="H302" s="21">
        <v>117</v>
      </c>
    </row>
    <row r="303" spans="2:8" ht="20.25" hidden="1" thickBot="1">
      <c r="B303" s="8" t="s">
        <v>134</v>
      </c>
      <c r="C303" s="8"/>
      <c r="D303" s="8"/>
      <c r="E303" s="8"/>
      <c r="F303" s="8"/>
      <c r="H303" s="21">
        <v>114</v>
      </c>
    </row>
    <row r="304" spans="2:8" ht="18.75" hidden="1">
      <c r="B304" s="8" t="s">
        <v>135</v>
      </c>
      <c r="C304" s="8"/>
      <c r="D304" s="8"/>
      <c r="E304" s="8"/>
      <c r="F304" s="8"/>
      <c r="H304" s="12">
        <f>0.1515*(H302-H303)^2+0.6061*(H302-H303)+20.152</f>
        <v>23.3338</v>
      </c>
    </row>
    <row r="305" spans="2:8" ht="18.75" hidden="1">
      <c r="B305" s="22" t="s">
        <v>137</v>
      </c>
      <c r="C305" s="5"/>
      <c r="D305" s="5"/>
      <c r="E305" s="5"/>
      <c r="F305" s="5"/>
      <c r="G305" s="5"/>
      <c r="H305" s="12"/>
    </row>
    <row r="306" ht="19.5" thickBot="1"/>
    <row r="307" spans="2:3" ht="19.5" thickBot="1">
      <c r="B307" s="20">
        <v>28</v>
      </c>
      <c r="C307" s="1" t="s">
        <v>136</v>
      </c>
    </row>
    <row r="308" ht="18.75">
      <c r="C308" s="1" t="s">
        <v>248</v>
      </c>
    </row>
    <row r="309" ht="18"/>
    <row r="310" ht="18"/>
    <row r="311" ht="18"/>
    <row r="312" ht="18"/>
    <row r="313" ht="18"/>
    <row r="314" ht="18"/>
    <row r="315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9.5" thickBot="1"/>
    <row r="341" spans="2:3" ht="18.75" thickBot="1">
      <c r="B341" s="20">
        <v>29</v>
      </c>
      <c r="C341" s="1" t="s">
        <v>127</v>
      </c>
    </row>
    <row r="342" ht="18">
      <c r="C342" s="1" t="s">
        <v>128</v>
      </c>
    </row>
    <row r="343" ht="18">
      <c r="C343" s="1" t="s">
        <v>129</v>
      </c>
    </row>
    <row r="344" ht="18">
      <c r="C344" s="1" t="s">
        <v>130</v>
      </c>
    </row>
    <row r="345" ht="18"/>
    <row r="346" ht="18.75" thickBot="1"/>
    <row r="347" spans="2:3" ht="18.75" thickBot="1">
      <c r="B347" s="20">
        <v>30</v>
      </c>
      <c r="C347" s="1" t="s">
        <v>143</v>
      </c>
    </row>
    <row r="348" ht="18">
      <c r="C348" s="1" t="s">
        <v>159</v>
      </c>
    </row>
    <row r="349" ht="18">
      <c r="C349" s="1" t="s">
        <v>160</v>
      </c>
    </row>
    <row r="350" spans="2:5" ht="18">
      <c r="B350" s="25"/>
      <c r="C350" s="25" t="s">
        <v>161</v>
      </c>
      <c r="D350" s="25"/>
      <c r="E350" s="25"/>
    </row>
    <row r="351" ht="18">
      <c r="C351" s="1" t="s">
        <v>162</v>
      </c>
    </row>
    <row r="352" ht="18">
      <c r="C352" s="1" t="s">
        <v>163</v>
      </c>
    </row>
    <row r="353" ht="18">
      <c r="C353" s="1" t="s">
        <v>164</v>
      </c>
    </row>
    <row r="354" ht="18"/>
    <row r="355" ht="18.75" thickBot="1"/>
    <row r="356" spans="2:3" ht="19.5" thickBot="1">
      <c r="B356" s="20">
        <v>31</v>
      </c>
      <c r="C356" s="1" t="s">
        <v>131</v>
      </c>
    </row>
    <row r="357" ht="18.75">
      <c r="C357" s="1" t="s">
        <v>165</v>
      </c>
    </row>
    <row r="358" ht="18.75">
      <c r="C358" s="1" t="s">
        <v>166</v>
      </c>
    </row>
  </sheetData>
  <sheetProtection password="CEE5" sheet="1" objects="1" scenarios="1"/>
  <mergeCells count="29">
    <mergeCell ref="A2:J2"/>
    <mergeCell ref="D65:E65"/>
    <mergeCell ref="F65:G65"/>
    <mergeCell ref="H65:I65"/>
    <mergeCell ref="B65:C65"/>
    <mergeCell ref="A3:J3"/>
    <mergeCell ref="B10:F10"/>
    <mergeCell ref="B56:F56"/>
    <mergeCell ref="H63:I63"/>
    <mergeCell ref="D63:E63"/>
    <mergeCell ref="B275:C275"/>
    <mergeCell ref="H64:I64"/>
    <mergeCell ref="C124:F124"/>
    <mergeCell ref="B132:E132"/>
    <mergeCell ref="B64:C64"/>
    <mergeCell ref="D64:E64"/>
    <mergeCell ref="F64:G64"/>
    <mergeCell ref="G163:I163"/>
    <mergeCell ref="G171:I171"/>
    <mergeCell ref="G168:I168"/>
    <mergeCell ref="B9:C9"/>
    <mergeCell ref="B155:H155"/>
    <mergeCell ref="B156:H156"/>
    <mergeCell ref="G159:I159"/>
    <mergeCell ref="C11:E11"/>
    <mergeCell ref="F63:G63"/>
    <mergeCell ref="B63:C63"/>
    <mergeCell ref="C23:E23"/>
    <mergeCell ref="B152:F152"/>
  </mergeCells>
  <printOptions/>
  <pageMargins left="0.984251968503937" right="0.5905511811023623" top="0.984251968503937" bottom="0.984251968503937" header="0.5118110236220472" footer="0.5118110236220472"/>
  <pageSetup orientation="portrait" paperSize="9" scale="89" r:id="rId2"/>
  <rowBreaks count="6" manualBreakCount="6">
    <brk id="41" max="9" man="1"/>
    <brk id="82" max="255" man="1"/>
    <brk id="123" max="9" man="1"/>
    <brk id="232" max="255" man="1"/>
    <brk id="274" max="255" man="1"/>
    <brk id="3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0"/>
  <sheetViews>
    <sheetView workbookViewId="0" topLeftCell="A1">
      <selection activeCell="A1" sqref="A1"/>
    </sheetView>
  </sheetViews>
  <sheetFormatPr defaultColWidth="9.125" defaultRowHeight="12.75"/>
  <cols>
    <col min="1" max="16384" width="9.125" style="8" customWidth="1"/>
  </cols>
  <sheetData>
    <row r="2" spans="1:9" ht="18.75">
      <c r="A2" s="60" t="s">
        <v>436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5" t="s">
        <v>167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61" t="s">
        <v>389</v>
      </c>
      <c r="B4" s="61"/>
      <c r="C4" s="61"/>
      <c r="D4" s="61"/>
      <c r="E4" s="61"/>
      <c r="F4" s="61"/>
      <c r="G4" s="61"/>
      <c r="H4" s="61"/>
      <c r="I4" s="61"/>
    </row>
    <row r="5" spans="1:9" ht="18.75">
      <c r="A5" s="61" t="s">
        <v>327</v>
      </c>
      <c r="B5" s="61"/>
      <c r="C5" s="61"/>
      <c r="D5" s="61"/>
      <c r="E5" s="61"/>
      <c r="F5" s="61"/>
      <c r="G5" s="61"/>
      <c r="H5" s="61"/>
      <c r="I5" s="61"/>
    </row>
    <row r="7" spans="2:3" ht="18.75">
      <c r="B7" s="60" t="s">
        <v>168</v>
      </c>
      <c r="C7" s="60"/>
    </row>
    <row r="8" spans="2:8" ht="15.75">
      <c r="B8" s="38" t="s">
        <v>328</v>
      </c>
      <c r="C8" s="38"/>
      <c r="D8" s="38"/>
      <c r="E8" s="38"/>
      <c r="F8" s="38"/>
      <c r="G8" s="38"/>
      <c r="H8" s="38"/>
    </row>
    <row r="9" ht="15.75">
      <c r="A9" s="8" t="s">
        <v>169</v>
      </c>
    </row>
    <row r="10" ht="15.75">
      <c r="A10" s="8" t="s">
        <v>170</v>
      </c>
    </row>
    <row r="11" ht="15.75">
      <c r="A11" s="8" t="s">
        <v>171</v>
      </c>
    </row>
    <row r="12" ht="15.75">
      <c r="A12" s="8" t="s">
        <v>172</v>
      </c>
    </row>
    <row r="13" spans="2:7" ht="15.75">
      <c r="B13" s="38" t="s">
        <v>329</v>
      </c>
      <c r="C13" s="38"/>
      <c r="D13" s="38"/>
      <c r="E13" s="38"/>
      <c r="F13" s="38"/>
      <c r="G13" s="38"/>
    </row>
    <row r="14" ht="15.75">
      <c r="A14" s="8" t="s">
        <v>179</v>
      </c>
    </row>
    <row r="15" ht="15.75">
      <c r="A15" s="8" t="s">
        <v>180</v>
      </c>
    </row>
    <row r="16" ht="15.75">
      <c r="A16" s="8" t="s">
        <v>181</v>
      </c>
    </row>
    <row r="17" spans="2:7" ht="16.5">
      <c r="B17" s="5" t="s">
        <v>195</v>
      </c>
      <c r="C17" s="5"/>
      <c r="D17" s="5"/>
      <c r="E17" s="5"/>
      <c r="F17" s="5"/>
      <c r="G17" s="26">
        <v>200</v>
      </c>
    </row>
    <row r="18" spans="2:7" ht="18">
      <c r="B18" s="5" t="s">
        <v>194</v>
      </c>
      <c r="C18" s="5"/>
      <c r="D18" s="5"/>
      <c r="E18" s="5"/>
      <c r="F18" s="5"/>
      <c r="G18" s="26">
        <v>25</v>
      </c>
    </row>
    <row r="19" ht="15.75">
      <c r="A19" s="8" t="s">
        <v>182</v>
      </c>
    </row>
    <row r="20" spans="2:7" ht="15.75">
      <c r="B20" s="8" t="s">
        <v>457</v>
      </c>
      <c r="G20" s="26">
        <v>85</v>
      </c>
    </row>
    <row r="21" spans="2:7" ht="16.5">
      <c r="B21" s="5" t="s">
        <v>459</v>
      </c>
      <c r="C21" s="5"/>
      <c r="D21" s="5"/>
      <c r="E21" s="5"/>
      <c r="F21" s="5"/>
      <c r="G21" s="26">
        <v>80</v>
      </c>
    </row>
    <row r="22" ht="15.75">
      <c r="A22" s="8" t="s">
        <v>184</v>
      </c>
    </row>
    <row r="23" spans="2:7" ht="16.5">
      <c r="B23" s="5" t="s">
        <v>460</v>
      </c>
      <c r="C23" s="5"/>
      <c r="D23" s="5"/>
      <c r="E23" s="5"/>
      <c r="F23" s="5"/>
      <c r="G23" s="26">
        <v>102</v>
      </c>
    </row>
    <row r="24" spans="2:7" ht="16.5">
      <c r="B24" s="5" t="s">
        <v>461</v>
      </c>
      <c r="C24" s="5"/>
      <c r="D24" s="5"/>
      <c r="E24" s="5"/>
      <c r="F24" s="5"/>
      <c r="G24" s="26">
        <v>92</v>
      </c>
    </row>
    <row r="25" spans="2:7" ht="15.75">
      <c r="B25" s="5"/>
      <c r="C25" s="5"/>
      <c r="D25" s="5"/>
      <c r="E25" s="5"/>
      <c r="F25" s="5"/>
      <c r="G25" s="26"/>
    </row>
    <row r="26" spans="2:3" ht="18.75">
      <c r="B26" s="60" t="s">
        <v>186</v>
      </c>
      <c r="C26" s="60"/>
    </row>
    <row r="27" spans="2:8" ht="15.75">
      <c r="B27" s="38" t="s">
        <v>328</v>
      </c>
      <c r="C27" s="38"/>
      <c r="D27" s="38"/>
      <c r="E27" s="38"/>
      <c r="F27" s="38"/>
      <c r="G27" s="38"/>
      <c r="H27" s="38"/>
    </row>
    <row r="28" ht="15.75">
      <c r="A28" s="8" t="s">
        <v>169</v>
      </c>
    </row>
    <row r="29" ht="15.75">
      <c r="A29" s="8" t="s">
        <v>187</v>
      </c>
    </row>
    <row r="30" ht="15.75">
      <c r="A30" s="8" t="s">
        <v>188</v>
      </c>
    </row>
    <row r="31" ht="15.75">
      <c r="A31" s="8" t="s">
        <v>189</v>
      </c>
    </row>
    <row r="32" ht="15.75">
      <c r="A32" s="8" t="s">
        <v>190</v>
      </c>
    </row>
    <row r="33" spans="2:7" ht="15.75">
      <c r="B33" s="38" t="s">
        <v>329</v>
      </c>
      <c r="C33" s="38"/>
      <c r="D33" s="38"/>
      <c r="E33" s="38"/>
      <c r="F33" s="38"/>
      <c r="G33" s="38"/>
    </row>
    <row r="34" ht="15.75">
      <c r="A34" s="8" t="s">
        <v>191</v>
      </c>
    </row>
    <row r="35" ht="15.75">
      <c r="A35" s="8" t="s">
        <v>462</v>
      </c>
    </row>
    <row r="36" spans="2:7" ht="15.75">
      <c r="B36" s="5" t="s">
        <v>193</v>
      </c>
      <c r="C36" s="5"/>
      <c r="D36" s="5"/>
      <c r="E36" s="5"/>
      <c r="F36" s="5"/>
      <c r="G36" s="26">
        <v>340</v>
      </c>
    </row>
    <row r="37" ht="15.75">
      <c r="A37" s="8" t="s">
        <v>196</v>
      </c>
    </row>
    <row r="38" ht="15.75">
      <c r="A38" s="8" t="s">
        <v>197</v>
      </c>
    </row>
    <row r="39" ht="15.75">
      <c r="A39" s="8" t="s">
        <v>463</v>
      </c>
    </row>
    <row r="40" spans="2:9" ht="16.5">
      <c r="B40" s="5" t="s">
        <v>464</v>
      </c>
      <c r="C40" s="5"/>
      <c r="D40" s="5"/>
      <c r="E40" s="5"/>
      <c r="F40" s="5"/>
      <c r="G40" s="26">
        <v>105</v>
      </c>
      <c r="I40" s="8" t="s">
        <v>185</v>
      </c>
    </row>
    <row r="41" spans="2:7" ht="16.5">
      <c r="B41" s="5" t="s">
        <v>458</v>
      </c>
      <c r="C41" s="5"/>
      <c r="D41" s="5"/>
      <c r="E41" s="5"/>
      <c r="F41" s="5"/>
      <c r="G41" s="26">
        <v>80</v>
      </c>
    </row>
    <row r="42" ht="15.75">
      <c r="A42" s="8" t="s">
        <v>198</v>
      </c>
    </row>
    <row r="43" spans="2:7" ht="16.5">
      <c r="B43" s="5" t="s">
        <v>476</v>
      </c>
      <c r="C43" s="5"/>
      <c r="D43" s="5"/>
      <c r="E43" s="5"/>
      <c r="F43" s="5"/>
      <c r="G43" s="26">
        <v>130</v>
      </c>
    </row>
    <row r="44" spans="2:7" ht="16.5">
      <c r="B44" s="5" t="s">
        <v>461</v>
      </c>
      <c r="C44" s="5"/>
      <c r="D44" s="5"/>
      <c r="E44" s="5"/>
      <c r="F44" s="5"/>
      <c r="G44" s="26">
        <v>117</v>
      </c>
    </row>
    <row r="45" spans="2:7" ht="15.75">
      <c r="B45" s="5"/>
      <c r="C45" s="5"/>
      <c r="D45" s="5"/>
      <c r="E45" s="5"/>
      <c r="F45" s="5"/>
      <c r="G45" s="26"/>
    </row>
    <row r="46" spans="2:7" ht="18.75">
      <c r="B46" s="60" t="s">
        <v>200</v>
      </c>
      <c r="C46" s="60"/>
      <c r="D46" s="5"/>
      <c r="E46" s="5"/>
      <c r="F46" s="5"/>
      <c r="G46" s="26"/>
    </row>
    <row r="47" spans="2:8" ht="15.75">
      <c r="B47" s="38" t="s">
        <v>328</v>
      </c>
      <c r="C47" s="38"/>
      <c r="D47" s="38"/>
      <c r="E47" s="38"/>
      <c r="F47" s="38"/>
      <c r="G47" s="38"/>
      <c r="H47" s="38"/>
    </row>
    <row r="48" ht="15.75">
      <c r="A48" s="8" t="s">
        <v>169</v>
      </c>
    </row>
    <row r="49" ht="15.75">
      <c r="A49" s="8" t="s">
        <v>201</v>
      </c>
    </row>
    <row r="50" ht="15.75">
      <c r="A50" s="8" t="s">
        <v>202</v>
      </c>
    </row>
    <row r="51" ht="15.75">
      <c r="A51" s="8" t="s">
        <v>203</v>
      </c>
    </row>
    <row r="52" ht="15.75">
      <c r="A52" s="8" t="s">
        <v>204</v>
      </c>
    </row>
    <row r="53" ht="15.75">
      <c r="A53" s="8" t="s">
        <v>330</v>
      </c>
    </row>
    <row r="54" ht="15.75">
      <c r="A54" s="8" t="s">
        <v>215</v>
      </c>
    </row>
    <row r="55" ht="15.75">
      <c r="A55" s="8" t="s">
        <v>216</v>
      </c>
    </row>
    <row r="56" spans="2:7" ht="15.75">
      <c r="B56" s="38" t="s">
        <v>329</v>
      </c>
      <c r="C56" s="38"/>
      <c r="D56" s="38"/>
      <c r="E56" s="38"/>
      <c r="F56" s="38"/>
      <c r="G56" s="38"/>
    </row>
    <row r="57" ht="15.75">
      <c r="A57" s="8" t="s">
        <v>331</v>
      </c>
    </row>
    <row r="58" ht="15.75">
      <c r="A58" s="8" t="s">
        <v>479</v>
      </c>
    </row>
    <row r="59" spans="2:7" ht="15.75">
      <c r="B59" s="5" t="s">
        <v>193</v>
      </c>
      <c r="C59" s="5"/>
      <c r="D59" s="5"/>
      <c r="E59" s="5"/>
      <c r="F59" s="5"/>
      <c r="G59" s="26">
        <v>150</v>
      </c>
    </row>
    <row r="60" ht="15.75">
      <c r="A60" s="8" t="s">
        <v>206</v>
      </c>
    </row>
    <row r="61" ht="15.75">
      <c r="A61" s="8" t="s">
        <v>480</v>
      </c>
    </row>
    <row r="62" spans="2:7" ht="16.5">
      <c r="B62" s="5" t="s">
        <v>477</v>
      </c>
      <c r="C62" s="5"/>
      <c r="D62" s="5"/>
      <c r="E62" s="5"/>
      <c r="F62" s="5"/>
      <c r="G62" s="26">
        <v>116</v>
      </c>
    </row>
    <row r="63" spans="2:7" ht="16.5">
      <c r="B63" s="5" t="s">
        <v>478</v>
      </c>
      <c r="C63" s="5"/>
      <c r="D63" s="5"/>
      <c r="E63" s="5"/>
      <c r="F63" s="5"/>
      <c r="G63" s="26">
        <v>114</v>
      </c>
    </row>
    <row r="64" spans="2:7" ht="15.75">
      <c r="B64" s="5"/>
      <c r="C64" s="5"/>
      <c r="D64" s="5"/>
      <c r="E64" s="5"/>
      <c r="F64" s="5"/>
      <c r="G64" s="26"/>
    </row>
    <row r="65" spans="2:7" ht="18.75">
      <c r="B65" s="60" t="s">
        <v>208</v>
      </c>
      <c r="C65" s="60"/>
      <c r="D65" s="5"/>
      <c r="E65" s="5"/>
      <c r="F65" s="5"/>
      <c r="G65" s="26"/>
    </row>
    <row r="66" spans="2:8" ht="15.75">
      <c r="B66" s="38" t="s">
        <v>328</v>
      </c>
      <c r="C66" s="38"/>
      <c r="D66" s="38"/>
      <c r="E66" s="38"/>
      <c r="F66" s="38"/>
      <c r="G66" s="38"/>
      <c r="H66" s="38"/>
    </row>
    <row r="67" ht="15.75">
      <c r="A67" s="8" t="s">
        <v>209</v>
      </c>
    </row>
    <row r="68" ht="15.75">
      <c r="A68" s="8" t="s">
        <v>210</v>
      </c>
    </row>
    <row r="69" ht="15.75">
      <c r="A69" s="8" t="s">
        <v>211</v>
      </c>
    </row>
    <row r="70" ht="15.75">
      <c r="A70" s="8" t="s">
        <v>212</v>
      </c>
    </row>
    <row r="71" ht="15.75">
      <c r="A71" s="8" t="s">
        <v>213</v>
      </c>
    </row>
    <row r="72" ht="15.75">
      <c r="A72" s="8" t="s">
        <v>332</v>
      </c>
    </row>
    <row r="73" ht="15.75">
      <c r="A73" s="8" t="s">
        <v>205</v>
      </c>
    </row>
    <row r="74" ht="15.75">
      <c r="A74" s="8" t="s">
        <v>333</v>
      </c>
    </row>
    <row r="75" ht="15.75">
      <c r="A75" s="8" t="s">
        <v>217</v>
      </c>
    </row>
    <row r="76" ht="15.75">
      <c r="A76" s="8" t="s">
        <v>224</v>
      </c>
    </row>
    <row r="77" spans="2:7" ht="15.75">
      <c r="B77" s="38" t="s">
        <v>329</v>
      </c>
      <c r="C77" s="38"/>
      <c r="D77" s="38"/>
      <c r="E77" s="38"/>
      <c r="F77" s="38"/>
      <c r="G77" s="38"/>
    </row>
    <row r="78" ht="15.75">
      <c r="A78" s="8" t="s">
        <v>334</v>
      </c>
    </row>
    <row r="79" ht="15.75">
      <c r="A79" s="8" t="s">
        <v>481</v>
      </c>
    </row>
    <row r="80" spans="2:7" ht="15.75">
      <c r="B80" s="5" t="s">
        <v>193</v>
      </c>
      <c r="C80" s="5"/>
      <c r="D80" s="5"/>
      <c r="E80" s="5"/>
      <c r="F80" s="5"/>
      <c r="G80" s="26">
        <v>140</v>
      </c>
    </row>
    <row r="81" spans="2:7" ht="15.75">
      <c r="B81" s="5"/>
      <c r="C81" s="5"/>
      <c r="D81" s="5"/>
      <c r="E81" s="5"/>
      <c r="F81" s="5"/>
      <c r="G81" s="26"/>
    </row>
    <row r="82" spans="2:7" ht="18.75">
      <c r="B82" s="60" t="s">
        <v>218</v>
      </c>
      <c r="C82" s="60"/>
      <c r="D82" s="5"/>
      <c r="E82" s="5"/>
      <c r="F82" s="5"/>
      <c r="G82" s="26"/>
    </row>
    <row r="83" spans="2:8" ht="15.75">
      <c r="B83" s="38" t="s">
        <v>328</v>
      </c>
      <c r="C83" s="38"/>
      <c r="D83" s="38"/>
      <c r="E83" s="38"/>
      <c r="F83" s="38"/>
      <c r="G83" s="38"/>
      <c r="H83" s="38"/>
    </row>
    <row r="84" ht="15.75">
      <c r="A84" s="8" t="s">
        <v>209</v>
      </c>
    </row>
    <row r="85" ht="15.75">
      <c r="A85" s="8" t="s">
        <v>219</v>
      </c>
    </row>
    <row r="86" ht="15.75">
      <c r="A86" s="8" t="s">
        <v>220</v>
      </c>
    </row>
    <row r="87" ht="15.75">
      <c r="A87" s="8" t="s">
        <v>223</v>
      </c>
    </row>
    <row r="88" ht="15.75">
      <c r="A88" s="8" t="s">
        <v>338</v>
      </c>
    </row>
    <row r="89" ht="15.75">
      <c r="A89" s="8" t="s">
        <v>226</v>
      </c>
    </row>
    <row r="90" ht="15.75">
      <c r="A90" s="8" t="s">
        <v>227</v>
      </c>
    </row>
    <row r="91" ht="15.75">
      <c r="A91" s="8" t="s">
        <v>339</v>
      </c>
    </row>
    <row r="92" ht="15.75">
      <c r="A92" s="8" t="s">
        <v>228</v>
      </c>
    </row>
    <row r="93" ht="15.75">
      <c r="A93" s="8" t="s">
        <v>229</v>
      </c>
    </row>
    <row r="94" ht="15.75">
      <c r="A94" s="8" t="s">
        <v>230</v>
      </c>
    </row>
    <row r="95" spans="2:7" ht="15.75">
      <c r="B95" s="38" t="s">
        <v>329</v>
      </c>
      <c r="C95" s="38"/>
      <c r="D95" s="38"/>
      <c r="E95" s="38"/>
      <c r="F95" s="38"/>
      <c r="G95" s="38"/>
    </row>
    <row r="96" ht="15.75">
      <c r="A96" s="8" t="s">
        <v>334</v>
      </c>
    </row>
    <row r="97" ht="15.75">
      <c r="A97" s="8" t="s">
        <v>482</v>
      </c>
    </row>
    <row r="98" spans="2:7" ht="15.75">
      <c r="B98" s="5" t="s">
        <v>225</v>
      </c>
      <c r="C98" s="5"/>
      <c r="D98" s="5"/>
      <c r="E98" s="5"/>
      <c r="F98" s="5"/>
      <c r="G98" s="26">
        <v>60</v>
      </c>
    </row>
    <row r="100" spans="2:3" ht="18.75">
      <c r="B100" s="60" t="s">
        <v>231</v>
      </c>
      <c r="C100" s="60"/>
    </row>
    <row r="101" spans="2:8" ht="15.75">
      <c r="B101" s="38" t="s">
        <v>328</v>
      </c>
      <c r="C101" s="38"/>
      <c r="D101" s="38"/>
      <c r="E101" s="38"/>
      <c r="F101" s="38"/>
      <c r="G101" s="38"/>
      <c r="H101" s="38"/>
    </row>
    <row r="102" ht="15.75">
      <c r="A102" s="8" t="s">
        <v>232</v>
      </c>
    </row>
    <row r="103" ht="15.75">
      <c r="A103" s="8" t="s">
        <v>233</v>
      </c>
    </row>
    <row r="104" ht="15.75">
      <c r="A104" s="8" t="s">
        <v>234</v>
      </c>
    </row>
    <row r="105" ht="15.75">
      <c r="A105" s="8" t="s">
        <v>237</v>
      </c>
    </row>
    <row r="106" ht="15.75">
      <c r="A106" s="8" t="s">
        <v>238</v>
      </c>
    </row>
    <row r="107" ht="15.75">
      <c r="A107" s="8" t="s">
        <v>335</v>
      </c>
    </row>
    <row r="108" ht="15.75">
      <c r="A108" s="8" t="s">
        <v>242</v>
      </c>
    </row>
    <row r="109" ht="15.75">
      <c r="A109" s="8" t="s">
        <v>243</v>
      </c>
    </row>
    <row r="110" ht="15.75">
      <c r="A110" s="8" t="s">
        <v>244</v>
      </c>
    </row>
    <row r="111" ht="15.75">
      <c r="A111" s="8" t="s">
        <v>336</v>
      </c>
    </row>
    <row r="112" ht="15.75">
      <c r="A112" s="8" t="s">
        <v>247</v>
      </c>
    </row>
    <row r="113" ht="15.75">
      <c r="A113" s="8" t="s">
        <v>249</v>
      </c>
    </row>
    <row r="114" spans="2:7" ht="15.75">
      <c r="B114" s="38" t="s">
        <v>329</v>
      </c>
      <c r="C114" s="38"/>
      <c r="D114" s="38"/>
      <c r="E114" s="38"/>
      <c r="F114" s="38"/>
      <c r="G114" s="38"/>
    </row>
    <row r="115" ht="15.75">
      <c r="A115" s="8" t="s">
        <v>337</v>
      </c>
    </row>
    <row r="116" ht="15.75">
      <c r="A116" s="8" t="s">
        <v>240</v>
      </c>
    </row>
    <row r="117" spans="2:7" ht="18">
      <c r="B117" s="5" t="s">
        <v>241</v>
      </c>
      <c r="C117" s="5"/>
      <c r="D117" s="5"/>
      <c r="E117" s="5"/>
      <c r="F117" s="5"/>
      <c r="G117" s="26">
        <v>480</v>
      </c>
    </row>
    <row r="119" spans="2:3" ht="18.75">
      <c r="B119" s="60" t="s">
        <v>250</v>
      </c>
      <c r="C119" s="60"/>
    </row>
    <row r="120" spans="2:8" ht="15.75">
      <c r="B120" s="38" t="s">
        <v>328</v>
      </c>
      <c r="C120" s="38"/>
      <c r="D120" s="38"/>
      <c r="E120" s="38"/>
      <c r="F120" s="38"/>
      <c r="G120" s="38"/>
      <c r="H120" s="38"/>
    </row>
    <row r="121" ht="15.75">
      <c r="A121" s="8" t="s">
        <v>251</v>
      </c>
    </row>
    <row r="122" ht="15.75">
      <c r="A122" s="8" t="s">
        <v>252</v>
      </c>
    </row>
    <row r="123" ht="15.75">
      <c r="A123" s="8" t="s">
        <v>253</v>
      </c>
    </row>
    <row r="124" ht="15.75">
      <c r="A124" s="8" t="s">
        <v>254</v>
      </c>
    </row>
    <row r="125" ht="15.75">
      <c r="A125" s="8" t="s">
        <v>255</v>
      </c>
    </row>
    <row r="126" ht="15.75">
      <c r="A126" s="8" t="s">
        <v>256</v>
      </c>
    </row>
    <row r="127" ht="15.75">
      <c r="A127" s="8" t="s">
        <v>258</v>
      </c>
    </row>
    <row r="128" ht="15.75">
      <c r="A128" s="8" t="s">
        <v>259</v>
      </c>
    </row>
    <row r="129" ht="15.75">
      <c r="A129" s="8" t="s">
        <v>260</v>
      </c>
    </row>
    <row r="130" ht="15.75">
      <c r="A130" s="8" t="s">
        <v>261</v>
      </c>
    </row>
    <row r="131" ht="15.75">
      <c r="A131" s="8" t="s">
        <v>262</v>
      </c>
    </row>
    <row r="132" ht="15.75">
      <c r="A132" s="8" t="s">
        <v>263</v>
      </c>
    </row>
    <row r="133" ht="15.75">
      <c r="A133" s="8" t="s">
        <v>264</v>
      </c>
    </row>
    <row r="134" ht="15.75">
      <c r="A134" s="8" t="s">
        <v>266</v>
      </c>
    </row>
    <row r="135" spans="2:7" ht="15.75">
      <c r="B135" s="38" t="s">
        <v>329</v>
      </c>
      <c r="C135" s="38"/>
      <c r="D135" s="38"/>
      <c r="E135" s="38"/>
      <c r="F135" s="38"/>
      <c r="G135" s="38"/>
    </row>
    <row r="136" ht="15.75">
      <c r="A136" s="8" t="s">
        <v>239</v>
      </c>
    </row>
    <row r="137" ht="15.75">
      <c r="A137" s="8" t="s">
        <v>257</v>
      </c>
    </row>
    <row r="138" spans="2:7" ht="18">
      <c r="B138" s="5" t="s">
        <v>241</v>
      </c>
      <c r="C138" s="5"/>
      <c r="D138" s="5"/>
      <c r="E138" s="5"/>
      <c r="F138" s="5"/>
      <c r="G138" s="26">
        <v>90</v>
      </c>
    </row>
    <row r="140" spans="1:3" ht="18.75">
      <c r="A140" s="8" t="s">
        <v>265</v>
      </c>
      <c r="B140" s="60" t="s">
        <v>267</v>
      </c>
      <c r="C140" s="60"/>
    </row>
    <row r="141" spans="2:8" ht="15.75">
      <c r="B141" s="38" t="s">
        <v>328</v>
      </c>
      <c r="C141" s="38"/>
      <c r="D141" s="38"/>
      <c r="E141" s="38"/>
      <c r="F141" s="38"/>
      <c r="G141" s="38"/>
      <c r="H141" s="38"/>
    </row>
    <row r="142" ht="15.75">
      <c r="A142" s="8" t="s">
        <v>268</v>
      </c>
    </row>
    <row r="143" ht="15.75">
      <c r="A143" s="8" t="s">
        <v>269</v>
      </c>
    </row>
    <row r="144" ht="15.75">
      <c r="A144" s="8" t="s">
        <v>270</v>
      </c>
    </row>
    <row r="145" ht="15.75">
      <c r="A145" s="8" t="s">
        <v>271</v>
      </c>
    </row>
    <row r="146" ht="15.75">
      <c r="A146" s="8" t="s">
        <v>272</v>
      </c>
    </row>
    <row r="147" ht="15.75">
      <c r="A147" s="8" t="s">
        <v>273</v>
      </c>
    </row>
    <row r="148" ht="15.75">
      <c r="A148" s="8" t="s">
        <v>274</v>
      </c>
    </row>
    <row r="149" ht="15.75">
      <c r="A149" s="8" t="s">
        <v>275</v>
      </c>
    </row>
    <row r="150" ht="15.75">
      <c r="A150" s="8" t="s">
        <v>276</v>
      </c>
    </row>
    <row r="151" ht="15.75">
      <c r="A151" s="8" t="s">
        <v>277</v>
      </c>
    </row>
    <row r="152" ht="15.75">
      <c r="A152" s="8" t="s">
        <v>278</v>
      </c>
    </row>
    <row r="153" ht="15.75">
      <c r="A153" s="8" t="s">
        <v>279</v>
      </c>
    </row>
    <row r="154" ht="15.75">
      <c r="A154" s="8" t="s">
        <v>280</v>
      </c>
    </row>
    <row r="155" spans="2:7" ht="15.75">
      <c r="B155" s="38" t="s">
        <v>329</v>
      </c>
      <c r="C155" s="38"/>
      <c r="D155" s="38"/>
      <c r="E155" s="38"/>
      <c r="F155" s="38"/>
      <c r="G155" s="38"/>
    </row>
    <row r="156" ht="15.75">
      <c r="A156" s="8" t="s">
        <v>487</v>
      </c>
    </row>
    <row r="157" ht="15.75">
      <c r="A157" s="8" t="s">
        <v>197</v>
      </c>
    </row>
    <row r="158" ht="15.75">
      <c r="A158" s="8" t="s">
        <v>463</v>
      </c>
    </row>
    <row r="159" spans="2:9" ht="16.5">
      <c r="B159" s="5" t="s">
        <v>464</v>
      </c>
      <c r="C159" s="5"/>
      <c r="D159" s="5"/>
      <c r="E159" s="5"/>
      <c r="F159" s="5"/>
      <c r="G159" s="26">
        <v>103</v>
      </c>
      <c r="I159" s="8" t="s">
        <v>185</v>
      </c>
    </row>
    <row r="160" spans="2:7" ht="16.5">
      <c r="B160" s="5" t="s">
        <v>458</v>
      </c>
      <c r="C160" s="5"/>
      <c r="D160" s="5"/>
      <c r="E160" s="5"/>
      <c r="F160" s="5"/>
      <c r="G160" s="26">
        <v>80</v>
      </c>
    </row>
  </sheetData>
  <sheetProtection password="CEE5" sheet="1" objects="1" scenarios="1"/>
  <mergeCells count="12">
    <mergeCell ref="B82:C82"/>
    <mergeCell ref="B140:C140"/>
    <mergeCell ref="B100:C100"/>
    <mergeCell ref="B119:C119"/>
    <mergeCell ref="B26:C26"/>
    <mergeCell ref="B46:C46"/>
    <mergeCell ref="B65:C65"/>
    <mergeCell ref="A2:I2"/>
    <mergeCell ref="A3:I3"/>
    <mergeCell ref="A5:I5"/>
    <mergeCell ref="B7:C7"/>
    <mergeCell ref="A4:I4"/>
  </mergeCells>
  <printOptions/>
  <pageMargins left="0.984251968503937" right="0.5905511811023623" top="0.984251968503937" bottom="0.984251968503937" header="0.5118110236220472" footer="0.5118110236220472"/>
  <pageSetup orientation="portrait" paperSize="9" scale="91" r:id="rId1"/>
  <rowBreaks count="2" manualBreakCount="2">
    <brk id="45" max="9" man="1"/>
    <brk id="9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144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10" ht="18.75">
      <c r="A2" s="60" t="s">
        <v>437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>
      <c r="A3" s="60" t="s">
        <v>314</v>
      </c>
      <c r="B3" s="60"/>
      <c r="C3" s="60"/>
      <c r="D3" s="60"/>
      <c r="E3" s="60"/>
      <c r="F3" s="60"/>
      <c r="G3" s="60"/>
      <c r="H3" s="60"/>
      <c r="I3" s="60"/>
      <c r="J3" s="60"/>
    </row>
    <row r="4" spans="6:8" ht="18.75">
      <c r="F4" s="7"/>
      <c r="H4" s="18"/>
    </row>
    <row r="5" spans="2:8" ht="18.75">
      <c r="B5" s="73" t="s">
        <v>285</v>
      </c>
      <c r="C5" s="73"/>
      <c r="D5" s="73"/>
      <c r="E5" s="73"/>
      <c r="H5" s="1" t="s">
        <v>185</v>
      </c>
    </row>
    <row r="6" spans="2:5" ht="18.75">
      <c r="B6" s="28"/>
      <c r="C6" s="28"/>
      <c r="D6" s="28"/>
      <c r="E6" s="28"/>
    </row>
    <row r="7" ht="18.75">
      <c r="B7" s="1" t="s">
        <v>483</v>
      </c>
    </row>
    <row r="8" ht="18.75">
      <c r="B8" s="1" t="s">
        <v>61</v>
      </c>
    </row>
    <row r="9" ht="18.75">
      <c r="B9" s="1" t="s">
        <v>284</v>
      </c>
    </row>
    <row r="11" ht="18.75">
      <c r="B11" s="1" t="s">
        <v>192</v>
      </c>
    </row>
    <row r="12" ht="18.75">
      <c r="B12" s="1" t="s">
        <v>315</v>
      </c>
    </row>
    <row r="18" spans="2:8" ht="19.5">
      <c r="B18" s="9" t="s">
        <v>62</v>
      </c>
      <c r="C18" s="8" t="s">
        <v>65</v>
      </c>
      <c r="D18" s="8"/>
      <c r="E18" s="8"/>
      <c r="F18" s="8"/>
      <c r="G18" s="8"/>
      <c r="H18" s="8" t="s">
        <v>185</v>
      </c>
    </row>
    <row r="19" spans="3:9" ht="19.5">
      <c r="C19" s="8" t="s">
        <v>526</v>
      </c>
      <c r="D19" s="8"/>
      <c r="E19" s="8"/>
      <c r="F19" s="8"/>
      <c r="G19" s="8"/>
      <c r="H19" s="8"/>
      <c r="I19" s="8"/>
    </row>
    <row r="20" spans="3:7" ht="18.75">
      <c r="C20" s="8" t="s">
        <v>527</v>
      </c>
      <c r="D20" s="8"/>
      <c r="E20" s="8"/>
      <c r="F20" s="8"/>
      <c r="G20" s="8"/>
    </row>
    <row r="21" ht="18.75">
      <c r="B21" s="1" t="s">
        <v>177</v>
      </c>
    </row>
    <row r="22" ht="18.75">
      <c r="B22" s="1" t="s">
        <v>68</v>
      </c>
    </row>
    <row r="23" ht="18.75">
      <c r="B23" s="1" t="s">
        <v>176</v>
      </c>
    </row>
    <row r="24" ht="19.5" thickBot="1"/>
    <row r="25" spans="2:8" ht="21" thickBot="1">
      <c r="B25" s="1" t="s">
        <v>67</v>
      </c>
      <c r="H25" s="50"/>
    </row>
    <row r="26" spans="2:8" ht="23.25" thickBot="1">
      <c r="B26" s="72" t="s">
        <v>66</v>
      </c>
      <c r="C26" s="72"/>
      <c r="D26" s="72"/>
      <c r="E26" s="72"/>
      <c r="F26" s="72"/>
      <c r="H26" s="50"/>
    </row>
    <row r="27" spans="2:8" ht="18.75">
      <c r="B27" s="1" t="s">
        <v>178</v>
      </c>
      <c r="H27" s="53" t="e">
        <f>2.8*(H25/H26)^0.5</f>
        <v>#DIV/0!</v>
      </c>
    </row>
    <row r="29" spans="2:8" ht="18.75">
      <c r="B29" s="61" t="s">
        <v>69</v>
      </c>
      <c r="C29" s="61"/>
      <c r="D29" s="61"/>
      <c r="E29" s="61"/>
      <c r="F29" s="61"/>
      <c r="G29" s="61"/>
      <c r="H29" s="61"/>
    </row>
    <row r="30" spans="2:8" ht="18.75">
      <c r="B30" s="61" t="s">
        <v>70</v>
      </c>
      <c r="C30" s="61"/>
      <c r="D30" s="61"/>
      <c r="E30" s="61"/>
      <c r="F30" s="61"/>
      <c r="G30" s="61"/>
      <c r="H30" s="61"/>
    </row>
    <row r="32" spans="2:8" ht="18.75">
      <c r="B32" s="6" t="s">
        <v>75</v>
      </c>
      <c r="C32" s="6"/>
      <c r="D32" s="6"/>
      <c r="E32" s="6"/>
      <c r="F32" s="6"/>
      <c r="G32" s="6"/>
      <c r="H32" s="6"/>
    </row>
    <row r="33" spans="7:9" ht="19.5" thickBot="1">
      <c r="G33" s="65" t="s">
        <v>71</v>
      </c>
      <c r="H33" s="65"/>
      <c r="I33" s="65"/>
    </row>
    <row r="34" spans="2:8" ht="19.5" thickBot="1">
      <c r="B34" s="8" t="s">
        <v>73</v>
      </c>
      <c r="C34" s="8"/>
      <c r="D34" s="8"/>
      <c r="E34" s="8"/>
      <c r="F34" s="8"/>
      <c r="G34" s="8"/>
      <c r="H34" s="50"/>
    </row>
    <row r="35" spans="2:8" ht="18.75">
      <c r="B35" s="8" t="s">
        <v>74</v>
      </c>
      <c r="C35" s="8"/>
      <c r="D35" s="8"/>
      <c r="E35" s="8"/>
      <c r="F35" s="8"/>
      <c r="H35" s="54" t="e">
        <f>28714*H34^-1.999</f>
        <v>#DIV/0!</v>
      </c>
    </row>
    <row r="37" spans="7:9" ht="19.5" thickBot="1">
      <c r="G37" s="65" t="s">
        <v>72</v>
      </c>
      <c r="H37" s="65"/>
      <c r="I37" s="65"/>
    </row>
    <row r="38" spans="2:8" ht="19.5" thickBot="1">
      <c r="B38" s="8" t="s">
        <v>73</v>
      </c>
      <c r="C38" s="8"/>
      <c r="D38" s="8"/>
      <c r="E38" s="8"/>
      <c r="F38" s="8"/>
      <c r="G38" s="8"/>
      <c r="H38" s="50"/>
    </row>
    <row r="39" spans="2:8" ht="18.75">
      <c r="B39" s="8" t="s">
        <v>74</v>
      </c>
      <c r="C39" s="8"/>
      <c r="D39" s="8"/>
      <c r="E39" s="8"/>
      <c r="H39" s="54" t="e">
        <f>7121*H38^-1.9972</f>
        <v>#DIV/0!</v>
      </c>
    </row>
    <row r="40" ht="18.75">
      <c r="F40" s="8"/>
    </row>
    <row r="41" spans="2:8" ht="18.75">
      <c r="B41" s="6" t="s">
        <v>214</v>
      </c>
      <c r="C41" s="6"/>
      <c r="D41" s="6"/>
      <c r="E41" s="6"/>
      <c r="F41" s="6"/>
      <c r="G41" s="6"/>
      <c r="H41" s="6"/>
    </row>
    <row r="42" spans="7:9" ht="19.5" thickBot="1">
      <c r="G42" s="65" t="s">
        <v>71</v>
      </c>
      <c r="H42" s="65"/>
      <c r="I42" s="65"/>
    </row>
    <row r="43" spans="2:8" ht="19.5" thickBot="1">
      <c r="B43" s="8" t="s">
        <v>73</v>
      </c>
      <c r="C43" s="8"/>
      <c r="D43" s="8"/>
      <c r="E43" s="8"/>
      <c r="F43" s="8"/>
      <c r="G43" s="8"/>
      <c r="H43" s="50"/>
    </row>
    <row r="44" spans="2:8" ht="18.75">
      <c r="B44" s="8" t="s">
        <v>74</v>
      </c>
      <c r="C44" s="8"/>
      <c r="D44" s="8"/>
      <c r="E44" s="8"/>
      <c r="F44" s="8"/>
      <c r="H44" s="54" t="e">
        <f>248.63*H43^-0.9989</f>
        <v>#DIV/0!</v>
      </c>
    </row>
    <row r="45" spans="7:9" ht="19.5" thickBot="1">
      <c r="G45" s="65" t="s">
        <v>72</v>
      </c>
      <c r="H45" s="65"/>
      <c r="I45" s="65"/>
    </row>
    <row r="46" spans="2:8" ht="19.5" thickBot="1">
      <c r="B46" s="8" t="s">
        <v>73</v>
      </c>
      <c r="C46" s="8"/>
      <c r="D46" s="8"/>
      <c r="E46" s="8"/>
      <c r="F46" s="8"/>
      <c r="G46" s="8"/>
      <c r="H46" s="50"/>
    </row>
    <row r="47" spans="2:8" ht="18.75">
      <c r="B47" s="8" t="s">
        <v>74</v>
      </c>
      <c r="C47" s="8"/>
      <c r="D47" s="8"/>
      <c r="E47" s="8"/>
      <c r="F47" s="8"/>
      <c r="H47" s="54" t="e">
        <f>99.949*H46^-1.0059</f>
        <v>#DIV/0!</v>
      </c>
    </row>
    <row r="49" spans="2:6" ht="18.75">
      <c r="B49" s="6" t="s">
        <v>77</v>
      </c>
      <c r="C49" s="6"/>
      <c r="D49" s="6"/>
      <c r="E49" s="6"/>
      <c r="F49" s="6"/>
    </row>
    <row r="50" ht="19.5" thickBot="1">
      <c r="C50" s="1" t="s">
        <v>76</v>
      </c>
    </row>
    <row r="51" spans="2:8" ht="20.25" thickBot="1">
      <c r="B51" s="8" t="s">
        <v>78</v>
      </c>
      <c r="C51" s="8"/>
      <c r="D51" s="8"/>
      <c r="E51" s="8"/>
      <c r="F51" s="8"/>
      <c r="G51" s="8"/>
      <c r="H51" s="50"/>
    </row>
    <row r="52" spans="2:8" ht="18.75">
      <c r="B52" s="8" t="s">
        <v>74</v>
      </c>
      <c r="C52" s="8"/>
      <c r="D52" s="8"/>
      <c r="E52" s="8"/>
      <c r="H52" s="54" t="e">
        <f>2047.3*H51^-1.0035</f>
        <v>#DIV/0!</v>
      </c>
    </row>
    <row r="53" ht="19.5" thickBot="1">
      <c r="C53" s="1" t="s">
        <v>79</v>
      </c>
    </row>
    <row r="54" spans="2:8" ht="20.25" thickBot="1">
      <c r="B54" s="8" t="s">
        <v>78</v>
      </c>
      <c r="C54" s="8"/>
      <c r="D54" s="8"/>
      <c r="E54" s="8"/>
      <c r="F54" s="8"/>
      <c r="H54" s="50"/>
    </row>
    <row r="55" spans="2:8" ht="18.75">
      <c r="B55" s="8" t="s">
        <v>74</v>
      </c>
      <c r="C55" s="8"/>
      <c r="D55" s="8"/>
      <c r="E55" s="8"/>
      <c r="H55" s="54" t="e">
        <f>201.36*H54^-1.0012</f>
        <v>#DIV/0!</v>
      </c>
    </row>
    <row r="57" ht="18.75">
      <c r="B57" s="14" t="s">
        <v>286</v>
      </c>
    </row>
    <row r="59" ht="18.75">
      <c r="B59" s="1" t="s">
        <v>90</v>
      </c>
    </row>
    <row r="60" ht="18.75">
      <c r="B60" s="1" t="s">
        <v>91</v>
      </c>
    </row>
    <row r="61" ht="18.75">
      <c r="B61" s="1" t="s">
        <v>484</v>
      </c>
    </row>
    <row r="62" ht="18.75">
      <c r="B62" s="1" t="s">
        <v>485</v>
      </c>
    </row>
    <row r="64" ht="18.75">
      <c r="B64" s="1" t="s">
        <v>93</v>
      </c>
    </row>
    <row r="65" ht="18.75">
      <c r="B65" s="1" t="s">
        <v>183</v>
      </c>
    </row>
    <row r="66" ht="18.75">
      <c r="B66" s="1" t="s">
        <v>291</v>
      </c>
    </row>
    <row r="67" ht="18.75">
      <c r="B67" s="1" t="s">
        <v>486</v>
      </c>
    </row>
    <row r="72" spans="2:9" ht="19.5">
      <c r="B72" s="36" t="s">
        <v>62</v>
      </c>
      <c r="C72" s="8" t="s">
        <v>287</v>
      </c>
      <c r="D72" s="8"/>
      <c r="E72" s="8"/>
      <c r="F72" s="8"/>
      <c r="G72" s="8"/>
      <c r="H72" s="8"/>
      <c r="I72" s="8"/>
    </row>
    <row r="73" spans="3:7" ht="18.75">
      <c r="C73" s="8" t="s">
        <v>292</v>
      </c>
      <c r="D73" s="8"/>
      <c r="E73" s="8"/>
      <c r="F73" s="8"/>
      <c r="G73" s="8"/>
    </row>
    <row r="74" spans="3:8" ht="19.5">
      <c r="C74" s="8" t="s">
        <v>293</v>
      </c>
      <c r="D74" s="8"/>
      <c r="E74" s="8"/>
      <c r="F74" s="8"/>
      <c r="G74" s="8"/>
      <c r="H74" s="8"/>
    </row>
    <row r="75" spans="2:9" ht="18.75">
      <c r="B75" s="37" t="s">
        <v>298</v>
      </c>
      <c r="C75" s="5"/>
      <c r="D75" s="5"/>
      <c r="E75" s="5"/>
      <c r="F75" s="5"/>
      <c r="G75" s="5"/>
      <c r="H75" s="5"/>
      <c r="I75" s="5"/>
    </row>
    <row r="76" spans="2:9" ht="18.75">
      <c r="B76" s="5" t="s">
        <v>297</v>
      </c>
      <c r="C76" s="5"/>
      <c r="D76" s="5"/>
      <c r="E76" s="5"/>
      <c r="F76" s="5"/>
      <c r="G76" s="5"/>
      <c r="H76" s="5"/>
      <c r="I76" s="5"/>
    </row>
    <row r="77" ht="19.5" thickBot="1"/>
    <row r="78" spans="2:8" ht="19.5" thickBot="1">
      <c r="B78" s="8" t="s">
        <v>294</v>
      </c>
      <c r="C78" s="8"/>
      <c r="D78" s="8"/>
      <c r="H78" s="50"/>
    </row>
    <row r="79" spans="2:8" ht="20.25" thickBot="1">
      <c r="B79" s="8" t="s">
        <v>295</v>
      </c>
      <c r="C79" s="8"/>
      <c r="D79" s="8"/>
      <c r="E79" s="8"/>
      <c r="F79" s="8"/>
      <c r="H79" s="50"/>
    </row>
    <row r="80" spans="2:8" ht="18.75">
      <c r="B80" s="8" t="s">
        <v>92</v>
      </c>
      <c r="C80" s="8"/>
      <c r="D80" s="8"/>
      <c r="E80" s="8"/>
      <c r="F80" s="8"/>
      <c r="H80" s="52">
        <f>480/10^(0.1*(H78-H79))</f>
        <v>480</v>
      </c>
    </row>
    <row r="82" ht="18.75">
      <c r="B82" s="1" t="s">
        <v>488</v>
      </c>
    </row>
    <row r="83" ht="18.75">
      <c r="B83" s="1" t="s">
        <v>489</v>
      </c>
    </row>
    <row r="84" ht="18.75">
      <c r="B84" s="1" t="s">
        <v>490</v>
      </c>
    </row>
    <row r="85" ht="18.75">
      <c r="B85" s="1" t="s">
        <v>491</v>
      </c>
    </row>
    <row r="86" ht="18.75">
      <c r="C86" s="46"/>
    </row>
    <row r="90" spans="2:9" ht="19.5">
      <c r="B90" s="36" t="s">
        <v>62</v>
      </c>
      <c r="C90" s="8" t="s">
        <v>288</v>
      </c>
      <c r="D90" s="8"/>
      <c r="E90" s="8"/>
      <c r="F90" s="8"/>
      <c r="G90" s="8"/>
      <c r="H90" s="8"/>
      <c r="I90" s="8"/>
    </row>
    <row r="91" spans="3:9" ht="18.75">
      <c r="C91" s="8" t="s">
        <v>289</v>
      </c>
      <c r="D91" s="8"/>
      <c r="E91" s="8"/>
      <c r="F91" s="8"/>
      <c r="G91" s="8"/>
      <c r="H91" s="8"/>
      <c r="I91" s="8"/>
    </row>
    <row r="92" spans="3:9" ht="19.5">
      <c r="C92" s="8" t="s">
        <v>290</v>
      </c>
      <c r="D92" s="8"/>
      <c r="E92" s="8"/>
      <c r="F92" s="8"/>
      <c r="G92" s="8"/>
      <c r="H92" s="8"/>
      <c r="I92" s="8"/>
    </row>
    <row r="93" spans="3:9" ht="19.5">
      <c r="C93" s="8" t="s">
        <v>293</v>
      </c>
      <c r="D93" s="8"/>
      <c r="E93" s="8"/>
      <c r="F93" s="8"/>
      <c r="G93" s="8"/>
      <c r="H93" s="8"/>
      <c r="I93" s="8"/>
    </row>
    <row r="94" spans="2:9" ht="18.75">
      <c r="B94" s="37" t="s">
        <v>300</v>
      </c>
      <c r="C94" s="5"/>
      <c r="D94" s="5"/>
      <c r="E94" s="5"/>
      <c r="F94" s="5"/>
      <c r="G94" s="5"/>
      <c r="H94" s="5"/>
      <c r="I94" s="5"/>
    </row>
    <row r="95" spans="2:9" ht="18.75">
      <c r="B95" s="5" t="s">
        <v>301</v>
      </c>
      <c r="C95" s="5"/>
      <c r="D95" s="5"/>
      <c r="E95" s="5"/>
      <c r="F95" s="5"/>
      <c r="G95" s="5"/>
      <c r="H95" s="5"/>
      <c r="I95" s="5"/>
    </row>
    <row r="96" spans="2:9" ht="18.75">
      <c r="B96" s="8" t="s">
        <v>302</v>
      </c>
      <c r="C96" s="8"/>
      <c r="D96" s="8"/>
      <c r="E96" s="8"/>
      <c r="F96" s="8"/>
      <c r="G96" s="8"/>
      <c r="H96" s="8"/>
      <c r="I96" s="8"/>
    </row>
    <row r="97" ht="19.5" thickBot="1"/>
    <row r="98" spans="2:8" ht="20.25" thickBot="1">
      <c r="B98" s="8" t="s">
        <v>465</v>
      </c>
      <c r="C98" s="8"/>
      <c r="D98" s="8"/>
      <c r="E98" s="8"/>
      <c r="F98" s="8"/>
      <c r="H98" s="50"/>
    </row>
    <row r="99" spans="2:8" ht="20.25" thickBot="1">
      <c r="B99" s="8" t="s">
        <v>295</v>
      </c>
      <c r="C99" s="8"/>
      <c r="D99" s="8"/>
      <c r="E99" s="8"/>
      <c r="F99" s="8"/>
      <c r="H99" s="50"/>
    </row>
    <row r="100" spans="2:7" ht="18.75">
      <c r="B100" s="8" t="s">
        <v>95</v>
      </c>
      <c r="C100" s="8"/>
      <c r="D100" s="8"/>
      <c r="E100" s="8"/>
      <c r="F100" s="8"/>
      <c r="G100" s="8"/>
    </row>
    <row r="101" spans="2:8" ht="18.75">
      <c r="B101" s="8" t="s">
        <v>96</v>
      </c>
      <c r="C101" s="8"/>
      <c r="D101" s="8"/>
      <c r="E101" s="8"/>
      <c r="H101" s="52">
        <f>0.29*(10^(0.1*(H98-H99)))^0.5</f>
        <v>0.29</v>
      </c>
    </row>
    <row r="103" spans="2:7" ht="18.75">
      <c r="B103" s="58" t="s">
        <v>118</v>
      </c>
      <c r="C103" s="58"/>
      <c r="F103" s="13"/>
      <c r="G103" s="13"/>
    </row>
    <row r="105" ht="18.75">
      <c r="B105" s="1" t="s">
        <v>119</v>
      </c>
    </row>
    <row r="106" ht="18.75">
      <c r="B106" s="1" t="s">
        <v>120</v>
      </c>
    </row>
    <row r="107" ht="18.75">
      <c r="B107" s="1" t="s">
        <v>304</v>
      </c>
    </row>
    <row r="109" ht="18.75">
      <c r="B109" s="1" t="s">
        <v>310</v>
      </c>
    </row>
    <row r="110" ht="18.75">
      <c r="B110" s="1" t="s">
        <v>311</v>
      </c>
    </row>
    <row r="111" ht="18.75">
      <c r="B111" s="1" t="s">
        <v>312</v>
      </c>
    </row>
    <row r="112" ht="18.75">
      <c r="B112" s="1" t="s">
        <v>299</v>
      </c>
    </row>
    <row r="119" spans="2:9" ht="19.5">
      <c r="B119" s="36" t="s">
        <v>62</v>
      </c>
      <c r="C119" s="8" t="s">
        <v>307</v>
      </c>
      <c r="D119" s="8"/>
      <c r="E119" s="8"/>
      <c r="F119" s="8"/>
      <c r="G119" s="8"/>
      <c r="H119" s="8"/>
      <c r="I119" s="8"/>
    </row>
    <row r="120" spans="3:9" ht="19.5">
      <c r="C120" s="8" t="s">
        <v>308</v>
      </c>
      <c r="D120" s="8"/>
      <c r="E120" s="8"/>
      <c r="F120" s="8"/>
      <c r="G120" s="8"/>
      <c r="H120" s="8"/>
      <c r="I120" s="8"/>
    </row>
    <row r="121" spans="3:9" ht="19.5">
      <c r="C121" s="8" t="s">
        <v>309</v>
      </c>
      <c r="D121" s="8"/>
      <c r="E121" s="8"/>
      <c r="F121" s="8"/>
      <c r="G121" s="8"/>
      <c r="H121" s="8"/>
      <c r="I121" s="8" t="s">
        <v>185</v>
      </c>
    </row>
    <row r="122" spans="2:9" ht="18.75">
      <c r="B122" s="37" t="s">
        <v>471</v>
      </c>
      <c r="C122" s="5"/>
      <c r="D122" s="5"/>
      <c r="E122" s="5"/>
      <c r="F122" s="5"/>
      <c r="G122" s="5"/>
      <c r="H122" s="5"/>
      <c r="I122" s="5"/>
    </row>
    <row r="123" spans="2:9" ht="18.75">
      <c r="B123" s="5" t="s">
        <v>313</v>
      </c>
      <c r="C123" s="5"/>
      <c r="D123" s="5"/>
      <c r="E123" s="5"/>
      <c r="F123" s="5"/>
      <c r="G123" s="5"/>
      <c r="H123" s="5"/>
      <c r="I123" s="5"/>
    </row>
    <row r="124" spans="2:9" ht="18.75">
      <c r="B124" s="5"/>
      <c r="C124" s="5"/>
      <c r="D124" s="5"/>
      <c r="E124" s="5"/>
      <c r="F124" s="5"/>
      <c r="G124" s="5"/>
      <c r="H124" s="5"/>
      <c r="I124" s="5"/>
    </row>
    <row r="125" spans="2:4" ht="19.5" thickBot="1">
      <c r="B125" s="6" t="s">
        <v>468</v>
      </c>
      <c r="C125" s="6"/>
      <c r="D125" s="6"/>
    </row>
    <row r="126" spans="2:8" ht="20.25" thickBot="1">
      <c r="B126" s="8" t="s">
        <v>466</v>
      </c>
      <c r="C126" s="8"/>
      <c r="D126" s="8"/>
      <c r="H126" s="50"/>
    </row>
    <row r="127" spans="2:8" ht="20.25" thickBot="1">
      <c r="B127" s="8" t="s">
        <v>467</v>
      </c>
      <c r="C127" s="8"/>
      <c r="D127" s="8"/>
      <c r="E127" s="8"/>
      <c r="F127" s="8"/>
      <c r="H127" s="50"/>
    </row>
    <row r="128" spans="2:8" ht="18.75">
      <c r="B128" s="8" t="s">
        <v>125</v>
      </c>
      <c r="C128" s="8"/>
      <c r="D128" s="8"/>
      <c r="E128" s="8"/>
      <c r="F128" s="8"/>
      <c r="H128" s="52">
        <f>480/10^(0.1*(H126-H127))</f>
        <v>480</v>
      </c>
    </row>
    <row r="129" spans="2:9" ht="18.75">
      <c r="B129" s="5"/>
      <c r="C129" s="5"/>
      <c r="D129" s="5"/>
      <c r="E129" s="5"/>
      <c r="F129" s="5"/>
      <c r="G129" s="5"/>
      <c r="H129" s="5"/>
      <c r="I129" s="5"/>
    </row>
    <row r="130" spans="2:4" ht="19.5" thickBot="1">
      <c r="B130" s="6" t="s">
        <v>469</v>
      </c>
      <c r="C130" s="6"/>
      <c r="D130" s="6"/>
    </row>
    <row r="131" spans="2:8" ht="20.25" thickBot="1">
      <c r="B131" s="8" t="s">
        <v>470</v>
      </c>
      <c r="C131" s="8"/>
      <c r="D131" s="8"/>
      <c r="H131" s="50"/>
    </row>
    <row r="132" spans="2:8" ht="20.25" thickBot="1">
      <c r="B132" s="8" t="s">
        <v>467</v>
      </c>
      <c r="C132" s="8"/>
      <c r="D132" s="8"/>
      <c r="E132" s="8"/>
      <c r="F132" s="8"/>
      <c r="H132" s="50"/>
    </row>
    <row r="133" spans="2:8" ht="18.75">
      <c r="B133" s="8" t="s">
        <v>158</v>
      </c>
      <c r="C133" s="8"/>
      <c r="D133" s="8"/>
      <c r="E133" s="8"/>
      <c r="F133" s="8"/>
      <c r="H133" s="52">
        <f>480/10^(0.1*(H131-H132))</f>
        <v>480</v>
      </c>
    </row>
    <row r="134" spans="2:9" ht="18.75">
      <c r="B134" s="5"/>
      <c r="C134" s="5"/>
      <c r="D134" s="5"/>
      <c r="E134" s="5"/>
      <c r="F134" s="5"/>
      <c r="G134" s="5"/>
      <c r="H134" s="5"/>
      <c r="I134" s="5"/>
    </row>
    <row r="135" spans="2:8" ht="18.75">
      <c r="B135" s="1" t="s">
        <v>132</v>
      </c>
      <c r="H135" s="12"/>
    </row>
    <row r="136" spans="2:8" ht="18.75">
      <c r="B136" s="1" t="s">
        <v>207</v>
      </c>
      <c r="H136" s="12"/>
    </row>
    <row r="137" ht="19.5" thickBot="1">
      <c r="H137" s="12"/>
    </row>
    <row r="138" spans="2:8" ht="20.25" thickBot="1">
      <c r="B138" s="8" t="s">
        <v>133</v>
      </c>
      <c r="C138" s="8"/>
      <c r="D138" s="8"/>
      <c r="E138" s="8"/>
      <c r="F138" s="8"/>
      <c r="G138" s="8"/>
      <c r="H138" s="51"/>
    </row>
    <row r="139" spans="2:8" ht="20.25" thickBot="1">
      <c r="B139" s="8" t="s">
        <v>134</v>
      </c>
      <c r="C139" s="8"/>
      <c r="D139" s="8"/>
      <c r="E139" s="8"/>
      <c r="F139" s="8"/>
      <c r="H139" s="51"/>
    </row>
    <row r="140" spans="2:8" ht="18.75">
      <c r="B140" s="8" t="s">
        <v>135</v>
      </c>
      <c r="C140" s="8"/>
      <c r="D140" s="8"/>
      <c r="E140" s="8"/>
      <c r="F140" s="8"/>
      <c r="H140" s="52">
        <f>0.1515*(H138-H139)^2+0.6061*(H138-H139)+20.152</f>
        <v>20.152</v>
      </c>
    </row>
    <row r="141" spans="2:8" ht="18.75">
      <c r="B141" s="37" t="s">
        <v>472</v>
      </c>
      <c r="C141" s="5"/>
      <c r="D141" s="5"/>
      <c r="E141" s="5"/>
      <c r="F141" s="5"/>
      <c r="G141" s="5"/>
      <c r="H141" s="55"/>
    </row>
    <row r="142" spans="2:9" ht="18.75">
      <c r="B142" s="37" t="s">
        <v>473</v>
      </c>
      <c r="C142" s="5"/>
      <c r="D142" s="5"/>
      <c r="E142" s="5"/>
      <c r="F142" s="5"/>
      <c r="G142" s="5"/>
      <c r="H142" s="5"/>
      <c r="I142" s="5"/>
    </row>
    <row r="143" spans="2:9" ht="18.75">
      <c r="B143" s="5" t="s">
        <v>474</v>
      </c>
      <c r="C143" s="5"/>
      <c r="D143" s="5"/>
      <c r="E143" s="5"/>
      <c r="F143" s="5"/>
      <c r="G143" s="5"/>
      <c r="H143" s="5"/>
      <c r="I143" s="5"/>
    </row>
    <row r="144" spans="2:9" ht="18.75">
      <c r="B144" s="5" t="s">
        <v>475</v>
      </c>
      <c r="C144" s="5"/>
      <c r="D144" s="5"/>
      <c r="E144" s="5"/>
      <c r="F144" s="5"/>
      <c r="G144" s="5"/>
      <c r="H144" s="5"/>
      <c r="I144" s="5"/>
    </row>
  </sheetData>
  <sheetProtection password="CEE5" sheet="1" objects="1" scenarios="1"/>
  <mergeCells count="11">
    <mergeCell ref="G45:I45"/>
    <mergeCell ref="B103:C103"/>
    <mergeCell ref="G37:I37"/>
    <mergeCell ref="G42:I42"/>
    <mergeCell ref="B30:H30"/>
    <mergeCell ref="G33:I33"/>
    <mergeCell ref="B5:E5"/>
    <mergeCell ref="A2:J2"/>
    <mergeCell ref="A3:J3"/>
    <mergeCell ref="B26:F26"/>
    <mergeCell ref="B29:H29"/>
  </mergeCells>
  <printOptions/>
  <pageMargins left="0.75" right="0.75" top="1" bottom="1" header="0.5" footer="0.5"/>
  <pageSetup orientation="portrait" paperSize="9" scale="95" r:id="rId6"/>
  <rowBreaks count="2" manualBreakCount="2">
    <brk id="36" max="255" man="1"/>
    <brk id="74" max="255" man="1"/>
  </rowBreaks>
  <legacyDrawing r:id="rId5"/>
  <oleObjects>
    <oleObject progId="Equation.3" shapeId="313580" r:id="rId1"/>
    <oleObject progId="Equation.3" shapeId="372582" r:id="rId2"/>
    <oleObject progId="Equation.3" shapeId="638141" r:id="rId3"/>
    <oleObject progId="Equation.3" shapeId="100664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87" t="s">
        <v>380</v>
      </c>
      <c r="B2" s="87"/>
      <c r="C2" s="87"/>
      <c r="D2" s="87"/>
      <c r="E2" s="87"/>
      <c r="F2" s="87"/>
      <c r="G2" s="87"/>
      <c r="H2" s="87"/>
      <c r="I2" s="87"/>
    </row>
    <row r="3" spans="1:9" ht="18.75">
      <c r="A3" s="61" t="s">
        <v>381</v>
      </c>
      <c r="B3" s="61"/>
      <c r="C3" s="61"/>
      <c r="D3" s="61"/>
      <c r="E3" s="61"/>
      <c r="F3" s="61"/>
      <c r="G3" s="61"/>
      <c r="H3" s="61"/>
      <c r="I3" s="61"/>
    </row>
    <row r="4" spans="1:9" ht="18.75">
      <c r="A4" s="61" t="s">
        <v>382</v>
      </c>
      <c r="B4" s="61"/>
      <c r="C4" s="61"/>
      <c r="D4" s="61"/>
      <c r="E4" s="61"/>
      <c r="F4" s="61"/>
      <c r="G4" s="61"/>
      <c r="H4" s="61"/>
      <c r="I4" s="61"/>
    </row>
    <row r="6" spans="2:3" ht="18.75">
      <c r="B6" s="60" t="s">
        <v>168</v>
      </c>
      <c r="C6" s="60"/>
    </row>
    <row r="7" ht="18.75">
      <c r="A7" s="40"/>
    </row>
    <row r="8" spans="4:5" ht="19.5" hidden="1" thickBot="1">
      <c r="D8" s="85" t="str">
        <f>IF((Лист3!E9=23),"Зачёт","Незачёт")</f>
        <v>Незачёт</v>
      </c>
      <c r="E8" s="86"/>
    </row>
    <row r="9" ht="18.75">
      <c r="A9" s="41"/>
    </row>
    <row r="10" spans="2:3" ht="18.75">
      <c r="B10" s="60" t="s">
        <v>186</v>
      </c>
      <c r="C10" s="60"/>
    </row>
    <row r="11" ht="18.75">
      <c r="A11" s="40"/>
    </row>
    <row r="12" spans="4:5" ht="19.5" hidden="1" thickBot="1">
      <c r="D12" s="85" t="str">
        <f>IF((Лист3!E9=25),"Зачёт","Незачёт")</f>
        <v>Незачёт</v>
      </c>
      <c r="E12" s="86"/>
    </row>
    <row r="13" ht="18.75">
      <c r="A13" s="41"/>
    </row>
    <row r="14" spans="2:3" ht="18.75">
      <c r="B14" s="60" t="s">
        <v>200</v>
      </c>
      <c r="C14" s="60"/>
    </row>
    <row r="15" ht="18.75">
      <c r="A15" s="40"/>
    </row>
    <row r="16" spans="4:5" ht="19.5" hidden="1" thickBot="1">
      <c r="D16" s="85" t="str">
        <f>IF((Лист3!E9=51),"Зачёт","Незачёт")</f>
        <v>Незачёт</v>
      </c>
      <c r="E16" s="86"/>
    </row>
    <row r="17" ht="18.75">
      <c r="A17" s="41"/>
    </row>
    <row r="18" spans="2:3" ht="18.75">
      <c r="B18" s="60" t="s">
        <v>208</v>
      </c>
      <c r="C18" s="60"/>
    </row>
    <row r="19" ht="18.75">
      <c r="A19" s="40"/>
    </row>
    <row r="20" spans="4:5" ht="19.5" hidden="1" thickBot="1">
      <c r="D20" s="85" t="str">
        <f>IF((Лист3!E9=79),"Зачёт","Незачёт")</f>
        <v>Незачёт</v>
      </c>
      <c r="E20" s="86"/>
    </row>
    <row r="21" ht="18.75">
      <c r="A21" s="41"/>
    </row>
    <row r="22" spans="2:3" ht="18.75">
      <c r="B22" s="60" t="s">
        <v>218</v>
      </c>
      <c r="C22" s="60"/>
    </row>
    <row r="23" ht="18.75">
      <c r="A23" s="40"/>
    </row>
    <row r="24" spans="4:5" ht="19.5" hidden="1" thickBot="1">
      <c r="D24" s="85" t="str">
        <f>IF((Лист3!E9=74),"Зачёт","Незачёт")</f>
        <v>Незачёт</v>
      </c>
      <c r="E24" s="86"/>
    </row>
    <row r="25" ht="18.75">
      <c r="A25" s="41"/>
    </row>
    <row r="26" spans="2:3" ht="18.75">
      <c r="B26" s="60" t="s">
        <v>231</v>
      </c>
      <c r="C26" s="60"/>
    </row>
    <row r="27" ht="18.75">
      <c r="A27" s="40"/>
    </row>
    <row r="28" spans="4:5" ht="19.5" hidden="1" thickBot="1">
      <c r="D28" s="85" t="str">
        <f>IF((Лист3!E9=53),"Зачёт","Незачёт")</f>
        <v>Незачёт</v>
      </c>
      <c r="E28" s="86"/>
    </row>
    <row r="29" ht="18.75">
      <c r="A29" s="41"/>
    </row>
    <row r="30" spans="2:3" ht="18.75">
      <c r="B30" s="60" t="s">
        <v>250</v>
      </c>
      <c r="C30" s="60"/>
    </row>
    <row r="31" ht="18.75">
      <c r="A31" s="40"/>
    </row>
    <row r="32" spans="4:5" ht="19.5" hidden="1" thickBot="1">
      <c r="D32" s="85" t="str">
        <f>IF((Лист3!E9=102),"Зачёт","Незачёт")</f>
        <v>Незачёт</v>
      </c>
      <c r="E32" s="86"/>
    </row>
    <row r="33" ht="18.75">
      <c r="A33" s="41"/>
    </row>
    <row r="34" spans="2:3" ht="18.75">
      <c r="B34" s="60" t="s">
        <v>267</v>
      </c>
      <c r="C34" s="60"/>
    </row>
    <row r="35" ht="18.75">
      <c r="A35" s="40"/>
    </row>
    <row r="36" spans="4:5" ht="19.5" hidden="1" thickBot="1">
      <c r="D36" s="85" t="str">
        <f>IF((Лист3!E9=95),"Зачёт","Незачёт")</f>
        <v>Незачёт</v>
      </c>
      <c r="E36" s="86"/>
    </row>
    <row r="37" ht="18.75">
      <c r="A37" s="41"/>
    </row>
  </sheetData>
  <sheetProtection password="DF0E" sheet="1" objects="1" scenarios="1"/>
  <mergeCells count="19">
    <mergeCell ref="D36:E36"/>
    <mergeCell ref="D20:E20"/>
    <mergeCell ref="D24:E24"/>
    <mergeCell ref="D28:E28"/>
    <mergeCell ref="D32:E32"/>
    <mergeCell ref="A2:I2"/>
    <mergeCell ref="A3:I3"/>
    <mergeCell ref="A4:I4"/>
    <mergeCell ref="B6:C6"/>
    <mergeCell ref="D8:E8"/>
    <mergeCell ref="B10:C10"/>
    <mergeCell ref="B14:C14"/>
    <mergeCell ref="B18:C18"/>
    <mergeCell ref="D12:E12"/>
    <mergeCell ref="D16:E16"/>
    <mergeCell ref="B22:C22"/>
    <mergeCell ref="B26:C26"/>
    <mergeCell ref="B30:C30"/>
    <mergeCell ref="B34:C34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18.75">
      <c r="A2" s="97" t="s">
        <v>383</v>
      </c>
      <c r="B2" s="97"/>
      <c r="C2" s="97"/>
      <c r="D2" s="97"/>
      <c r="E2" s="97"/>
      <c r="F2" s="97"/>
      <c r="G2" s="97"/>
      <c r="H2" s="97"/>
      <c r="I2" s="97"/>
    </row>
    <row r="4" spans="1:9" ht="18.75">
      <c r="A4" s="95" t="s">
        <v>384</v>
      </c>
      <c r="B4" s="95"/>
      <c r="C4" s="95"/>
      <c r="D4" s="95"/>
      <c r="E4" s="95"/>
      <c r="F4" s="95"/>
      <c r="G4" s="95"/>
      <c r="H4" s="95"/>
      <c r="I4" s="95"/>
    </row>
    <row r="5" spans="1:9" ht="18.75">
      <c r="A5" s="61" t="s">
        <v>385</v>
      </c>
      <c r="B5" s="61"/>
      <c r="C5" s="61"/>
      <c r="D5" s="61"/>
      <c r="E5" s="61"/>
      <c r="F5" s="61"/>
      <c r="G5" s="61"/>
      <c r="H5" s="61"/>
      <c r="I5" s="61"/>
    </row>
    <row r="7" spans="1:9" ht="18.75">
      <c r="A7" s="61" t="s">
        <v>386</v>
      </c>
      <c r="B7" s="61"/>
      <c r="C7" s="98"/>
      <c r="D7" s="98"/>
      <c r="E7" s="98"/>
      <c r="F7" s="98"/>
      <c r="G7" s="98"/>
      <c r="H7" s="98"/>
      <c r="I7" s="98"/>
    </row>
    <row r="9" spans="3:7" ht="18.75">
      <c r="C9" s="61" t="s">
        <v>387</v>
      </c>
      <c r="D9" s="61"/>
      <c r="E9" s="61"/>
      <c r="F9" s="99"/>
      <c r="G9" s="100"/>
    </row>
    <row r="10" ht="18.75">
      <c r="G10" s="2"/>
    </row>
    <row r="11" spans="4:6" ht="18.75">
      <c r="D11" s="61" t="s">
        <v>388</v>
      </c>
      <c r="E11" s="61"/>
      <c r="F11" s="47"/>
    </row>
    <row r="13" spans="1:9" ht="18.75">
      <c r="A13" s="61" t="s">
        <v>391</v>
      </c>
      <c r="B13" s="61"/>
      <c r="C13" s="61"/>
      <c r="D13" s="61"/>
      <c r="E13" s="61"/>
      <c r="F13" s="61"/>
      <c r="G13" s="61"/>
      <c r="H13" s="61"/>
      <c r="I13" s="61"/>
    </row>
    <row r="14" spans="1:9" ht="18.75">
      <c r="A14" s="61" t="s">
        <v>390</v>
      </c>
      <c r="B14" s="61"/>
      <c r="C14" s="61"/>
      <c r="D14" s="61"/>
      <c r="E14" s="61"/>
      <c r="F14" s="61"/>
      <c r="G14" s="61"/>
      <c r="H14" s="61"/>
      <c r="I14" s="61"/>
    </row>
    <row r="16" spans="2:5" ht="18.75">
      <c r="B16" s="94" t="s">
        <v>392</v>
      </c>
      <c r="C16" s="94"/>
      <c r="D16" s="94"/>
      <c r="E16" s="94"/>
    </row>
    <row r="17" spans="1:9" ht="18.75">
      <c r="A17" s="8" t="s">
        <v>393</v>
      </c>
      <c r="B17" s="8"/>
      <c r="C17" s="8"/>
      <c r="D17" s="8"/>
      <c r="E17" s="8"/>
      <c r="F17" s="8"/>
      <c r="G17" s="8"/>
      <c r="H17" s="8"/>
      <c r="I17" s="8"/>
    </row>
    <row r="18" spans="1:8" ht="18.75">
      <c r="A18" s="8" t="s">
        <v>394</v>
      </c>
      <c r="B18" s="8"/>
      <c r="C18" s="8"/>
      <c r="D18" s="8"/>
      <c r="E18" s="8"/>
      <c r="F18" s="8"/>
      <c r="G18" s="36"/>
      <c r="H18" s="44" t="e">
        <f>Лист5!H27</f>
        <v>#DIV/0!</v>
      </c>
    </row>
    <row r="19" spans="1:9" ht="18.75">
      <c r="A19" s="95" t="s">
        <v>399</v>
      </c>
      <c r="B19" s="95"/>
      <c r="C19" s="95"/>
      <c r="D19" s="95"/>
      <c r="E19" s="95"/>
      <c r="F19" s="95"/>
      <c r="G19" s="95"/>
      <c r="H19" s="95"/>
      <c r="I19" s="95"/>
    </row>
    <row r="20" spans="1:9" ht="18.75">
      <c r="A20" s="8" t="s">
        <v>395</v>
      </c>
      <c r="B20" s="8"/>
      <c r="C20" s="8"/>
      <c r="D20" s="8"/>
      <c r="E20" s="8"/>
      <c r="F20" s="8" t="s">
        <v>396</v>
      </c>
      <c r="G20" s="8"/>
      <c r="H20" s="8"/>
      <c r="I20" s="8"/>
    </row>
    <row r="21" spans="1:9" ht="18.75">
      <c r="A21" s="8" t="s">
        <v>397</v>
      </c>
      <c r="B21" s="8"/>
      <c r="C21" s="8"/>
      <c r="D21" s="45" t="e">
        <f>Лист5!H35</f>
        <v>#DIV/0!</v>
      </c>
      <c r="F21" s="8" t="s">
        <v>397</v>
      </c>
      <c r="G21" s="8"/>
      <c r="H21" s="8"/>
      <c r="I21" s="45" t="e">
        <f>Лист5!H44</f>
        <v>#DIV/0!</v>
      </c>
    </row>
    <row r="22" spans="1:9" ht="18.75">
      <c r="A22" s="8" t="s">
        <v>398</v>
      </c>
      <c r="B22" s="8"/>
      <c r="C22" s="8"/>
      <c r="D22" s="45" t="e">
        <f>Лист5!H39</f>
        <v>#DIV/0!</v>
      </c>
      <c r="F22" s="8" t="s">
        <v>398</v>
      </c>
      <c r="G22" s="8"/>
      <c r="H22" s="8"/>
      <c r="I22" s="45" t="e">
        <f>Лист5!H47</f>
        <v>#DIV/0!</v>
      </c>
    </row>
    <row r="23" spans="1:9" ht="18.75">
      <c r="A23" s="95" t="s">
        <v>400</v>
      </c>
      <c r="B23" s="95"/>
      <c r="C23" s="95"/>
      <c r="D23" s="95"/>
      <c r="E23" s="95"/>
      <c r="F23" s="95"/>
      <c r="G23" s="95"/>
      <c r="H23" s="95"/>
      <c r="I23" s="95"/>
    </row>
    <row r="24" spans="1:9" ht="18.75">
      <c r="A24" s="8"/>
      <c r="B24" s="8"/>
      <c r="C24" s="8" t="s">
        <v>401</v>
      </c>
      <c r="D24" s="8"/>
      <c r="E24" s="8"/>
      <c r="F24" s="8"/>
      <c r="G24" s="8"/>
      <c r="H24" s="45" t="e">
        <f>Лист5!H52</f>
        <v>#DIV/0!</v>
      </c>
      <c r="I24" s="8"/>
    </row>
    <row r="25" spans="1:9" ht="18.75">
      <c r="A25" s="8"/>
      <c r="B25" s="8"/>
      <c r="C25" s="8" t="s">
        <v>402</v>
      </c>
      <c r="D25" s="8"/>
      <c r="E25" s="8"/>
      <c r="F25" s="8"/>
      <c r="G25" s="8"/>
      <c r="H25" s="45" t="e">
        <f>Лист5!H55</f>
        <v>#DIV/0!</v>
      </c>
      <c r="I25" s="8"/>
    </row>
    <row r="26" ht="18.75">
      <c r="B26" s="2" t="s">
        <v>403</v>
      </c>
    </row>
    <row r="27" spans="1:9" ht="18.75">
      <c r="A27" s="96" t="s">
        <v>404</v>
      </c>
      <c r="B27" s="96"/>
      <c r="C27" s="96"/>
      <c r="D27" s="96"/>
      <c r="E27" s="96"/>
      <c r="F27" s="96"/>
      <c r="G27" s="96"/>
      <c r="H27" s="56"/>
      <c r="I27" s="43"/>
    </row>
    <row r="28" spans="1:9" ht="18.75">
      <c r="A28" s="43" t="s">
        <v>417</v>
      </c>
      <c r="B28" s="43"/>
      <c r="C28" s="43"/>
      <c r="D28" s="43"/>
      <c r="E28" s="43"/>
      <c r="F28" s="43"/>
      <c r="G28" s="43"/>
      <c r="H28" s="8"/>
      <c r="I28" s="8"/>
    </row>
    <row r="29" spans="1:9" ht="18.75">
      <c r="A29" s="8" t="s">
        <v>418</v>
      </c>
      <c r="B29" s="8"/>
      <c r="C29" s="8"/>
      <c r="D29" s="8"/>
      <c r="E29" s="8"/>
      <c r="F29" s="8"/>
      <c r="G29" s="8"/>
      <c r="H29" s="56"/>
      <c r="I29" s="8"/>
    </row>
    <row r="30" spans="2:3" ht="18.75">
      <c r="B30" s="61" t="s">
        <v>405</v>
      </c>
      <c r="C30" s="61"/>
    </row>
    <row r="31" spans="1:9" ht="18.75">
      <c r="A31" s="8" t="s">
        <v>406</v>
      </c>
      <c r="B31" s="8"/>
      <c r="C31" s="8"/>
      <c r="D31" s="8"/>
      <c r="E31" s="8"/>
      <c r="F31" s="8"/>
      <c r="G31" s="8"/>
      <c r="H31" s="56"/>
      <c r="I31" s="8"/>
    </row>
    <row r="32" spans="1:9" ht="18.75">
      <c r="A32" s="8" t="s">
        <v>407</v>
      </c>
      <c r="B32" s="8"/>
      <c r="C32" s="8"/>
      <c r="D32" s="8"/>
      <c r="E32" s="8"/>
      <c r="F32" s="8"/>
      <c r="G32" s="8"/>
      <c r="H32" s="56"/>
      <c r="I32" s="8"/>
    </row>
    <row r="33" spans="1:9" ht="18.75">
      <c r="A33" s="8" t="s">
        <v>408</v>
      </c>
      <c r="B33" s="8"/>
      <c r="C33" s="8"/>
      <c r="D33" s="8"/>
      <c r="E33" s="8"/>
      <c r="F33" s="8"/>
      <c r="G33" s="8"/>
      <c r="H33" s="8"/>
      <c r="I33" s="8"/>
    </row>
    <row r="34" spans="1:9" ht="18.75">
      <c r="A34" s="8" t="s">
        <v>409</v>
      </c>
      <c r="B34" s="8"/>
      <c r="C34" s="8"/>
      <c r="D34" s="8"/>
      <c r="E34" s="8"/>
      <c r="F34" s="8"/>
      <c r="G34" s="8"/>
      <c r="H34" s="57"/>
      <c r="I34" s="8"/>
    </row>
    <row r="35" spans="1:9" ht="18.75">
      <c r="A35" s="1" t="s">
        <v>416</v>
      </c>
      <c r="H35" s="89"/>
      <c r="I35" s="90"/>
    </row>
    <row r="36" s="5" customFormat="1" ht="15">
      <c r="B36" s="5" t="s">
        <v>410</v>
      </c>
    </row>
    <row r="37" spans="1:9" ht="18.75">
      <c r="A37" s="91" t="s">
        <v>411</v>
      </c>
      <c r="B37" s="91"/>
      <c r="C37" s="8"/>
      <c r="D37" s="91" t="s">
        <v>412</v>
      </c>
      <c r="E37" s="91"/>
      <c r="G37" s="42" t="s">
        <v>413</v>
      </c>
      <c r="H37" s="92">
        <f ca="1">TODAY()</f>
        <v>41481</v>
      </c>
      <c r="I37" s="93"/>
    </row>
    <row r="38" spans="1:9" ht="18.75">
      <c r="A38" s="88" t="s">
        <v>415</v>
      </c>
      <c r="B38" s="88"/>
      <c r="C38" s="5"/>
      <c r="D38" s="88" t="s">
        <v>414</v>
      </c>
      <c r="E38" s="88"/>
      <c r="G38" s="5"/>
      <c r="H38" s="5"/>
      <c r="I38" s="5"/>
    </row>
  </sheetData>
  <sheetProtection password="CEE5" sheet="1" objects="1" scenarios="1"/>
  <mergeCells count="21">
    <mergeCell ref="A14:I14"/>
    <mergeCell ref="C9:E9"/>
    <mergeCell ref="F9:G9"/>
    <mergeCell ref="D11:E11"/>
    <mergeCell ref="A13:I13"/>
    <mergeCell ref="A2:I2"/>
    <mergeCell ref="A4:I4"/>
    <mergeCell ref="A5:I5"/>
    <mergeCell ref="A7:B7"/>
    <mergeCell ref="C7:I7"/>
    <mergeCell ref="B16:E16"/>
    <mergeCell ref="A19:I19"/>
    <mergeCell ref="A23:I23"/>
    <mergeCell ref="A27:G27"/>
    <mergeCell ref="A38:B38"/>
    <mergeCell ref="B30:C30"/>
    <mergeCell ref="H35:I35"/>
    <mergeCell ref="A37:B37"/>
    <mergeCell ref="H37:I37"/>
    <mergeCell ref="D37:E37"/>
    <mergeCell ref="D38:E38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18.75">
      <c r="A2" s="60" t="s">
        <v>492</v>
      </c>
      <c r="B2" s="60"/>
      <c r="C2" s="60"/>
      <c r="D2" s="60"/>
      <c r="E2" s="60"/>
      <c r="F2" s="60"/>
      <c r="G2" s="60"/>
      <c r="H2" s="60"/>
      <c r="I2" s="60"/>
    </row>
    <row r="3" spans="1:9" ht="18.75">
      <c r="A3" s="61" t="s">
        <v>385</v>
      </c>
      <c r="B3" s="61"/>
      <c r="C3" s="61"/>
      <c r="D3" s="61"/>
      <c r="E3" s="61"/>
      <c r="F3" s="61"/>
      <c r="G3" s="61"/>
      <c r="H3" s="61"/>
      <c r="I3" s="61"/>
    </row>
    <row r="5" ht="18.75">
      <c r="A5" s="1" t="s">
        <v>493</v>
      </c>
    </row>
    <row r="6" ht="18.75">
      <c r="A6" s="1" t="s">
        <v>494</v>
      </c>
    </row>
    <row r="7" ht="18.75">
      <c r="A7" s="1" t="s">
        <v>495</v>
      </c>
    </row>
    <row r="8" ht="18.75">
      <c r="A8" s="1" t="s">
        <v>496</v>
      </c>
    </row>
    <row r="9" ht="18.75">
      <c r="A9" s="1" t="s">
        <v>497</v>
      </c>
    </row>
    <row r="10" ht="18.75">
      <c r="A10" s="1" t="s">
        <v>498</v>
      </c>
    </row>
    <row r="11" ht="22.5">
      <c r="A11" s="1" t="s">
        <v>499</v>
      </c>
    </row>
    <row r="12" ht="18.75">
      <c r="A12" s="1" t="s">
        <v>500</v>
      </c>
    </row>
    <row r="13" ht="18.75">
      <c r="A13" s="1" t="s">
        <v>501</v>
      </c>
    </row>
    <row r="14" ht="18.75">
      <c r="A14" s="1" t="s">
        <v>502</v>
      </c>
    </row>
    <row r="15" ht="18.75">
      <c r="A15" s="1" t="s">
        <v>503</v>
      </c>
    </row>
    <row r="16" ht="18.75">
      <c r="A16" s="1" t="s">
        <v>504</v>
      </c>
    </row>
    <row r="17" ht="18.75">
      <c r="A17" s="1" t="s">
        <v>505</v>
      </c>
    </row>
    <row r="18" ht="18.75">
      <c r="A18" s="1" t="s">
        <v>506</v>
      </c>
    </row>
    <row r="19" ht="18.75">
      <c r="A19" s="1" t="s">
        <v>507</v>
      </c>
    </row>
    <row r="20" ht="18.75">
      <c r="A20" s="1" t="s">
        <v>508</v>
      </c>
    </row>
    <row r="21" ht="18.75">
      <c r="A21" s="1" t="s">
        <v>509</v>
      </c>
    </row>
    <row r="22" ht="18.75">
      <c r="A22" s="1" t="s">
        <v>510</v>
      </c>
    </row>
    <row r="23" ht="18.75">
      <c r="A23" s="1" t="s">
        <v>511</v>
      </c>
    </row>
    <row r="24" ht="18.75">
      <c r="A24" s="1" t="s">
        <v>512</v>
      </c>
    </row>
    <row r="25" ht="18.75">
      <c r="A25" s="1" t="s">
        <v>513</v>
      </c>
    </row>
    <row r="26" ht="18.75">
      <c r="A26" s="1" t="s">
        <v>514</v>
      </c>
    </row>
    <row r="27" ht="18.75">
      <c r="A27" s="1" t="s">
        <v>515</v>
      </c>
    </row>
    <row r="28" ht="18.75">
      <c r="A28" s="1" t="s">
        <v>516</v>
      </c>
    </row>
    <row r="29" ht="18.75">
      <c r="A29" s="1" t="s">
        <v>517</v>
      </c>
    </row>
    <row r="30" ht="18.75">
      <c r="A30" s="1" t="s">
        <v>518</v>
      </c>
    </row>
    <row r="31" ht="18.75">
      <c r="A31" s="1" t="s">
        <v>519</v>
      </c>
    </row>
    <row r="32" ht="18.75">
      <c r="A32" s="1" t="s">
        <v>520</v>
      </c>
    </row>
    <row r="33" ht="18.75">
      <c r="A33" s="1" t="s">
        <v>521</v>
      </c>
    </row>
    <row r="34" ht="18.75">
      <c r="A34" s="1" t="s">
        <v>522</v>
      </c>
    </row>
  </sheetData>
  <sheetProtection password="CEE5" sheet="1" objects="1" scenarios="1"/>
  <mergeCells count="2">
    <mergeCell ref="A2:I2"/>
    <mergeCell ref="A3:I3"/>
  </mergeCells>
  <printOptions/>
  <pageMargins left="0.984251968503937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Выбор средств по уменьшению влияния вредных факторов</dc:title>
  <dc:subject>БЖД</dc:subject>
  <dc:creator> Gomzikov</dc:creator>
  <cp:keywords/>
  <dc:description/>
  <cp:lastModifiedBy>Oleg</cp:lastModifiedBy>
  <cp:lastPrinted>2004-03-03T14:33:02Z</cp:lastPrinted>
  <dcterms:created xsi:type="dcterms:W3CDTF">2003-09-25T16:57:52Z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