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65" windowHeight="4500" activeTab="0"/>
  </bookViews>
  <sheets>
    <sheet name="Лист1" sheetId="1" r:id="rId1"/>
    <sheet name="Лист2" sheetId="2" r:id="rId2"/>
    <sheet name="Лист3" sheetId="3" r:id="rId3"/>
    <sheet name="Диаграмма1" sheetId="4" r:id="rId4"/>
    <sheet name="Лист4" sheetId="5" r:id="rId5"/>
    <sheet name="Лист5" sheetId="6" r:id="rId6"/>
  </sheets>
  <definedNames/>
  <calcPr fullCalcOnLoad="1"/>
</workbook>
</file>

<file path=xl/sharedStrings.xml><?xml version="1.0" encoding="utf-8"?>
<sst xmlns="http://schemas.openxmlformats.org/spreadsheetml/2006/main" count="494" uniqueCount="430">
  <si>
    <t>1. Общие сведения</t>
  </si>
  <si>
    <t>Направление ветра</t>
  </si>
  <si>
    <t xml:space="preserve">   На рис.1 показаны зоны радиоактивного заражения, приведены </t>
  </si>
  <si>
    <t>2.1. Исходные данные</t>
  </si>
  <si>
    <t>Таблица 1</t>
  </si>
  <si>
    <t>Время нахождения человека в зоне заражения t, час</t>
  </si>
  <si>
    <t>Расстояние до объекта R, км</t>
  </si>
  <si>
    <t>Уровень радиации на границе этой зоны Р, Р/ч</t>
  </si>
  <si>
    <t>2.2. Расчёт дозы радиоактивного облучения</t>
  </si>
  <si>
    <r>
      <t>Средний уровень радиации Р</t>
    </r>
    <r>
      <rPr>
        <vertAlign val="subscript"/>
        <sz val="14"/>
        <rFont val="Times New Roman Cyr"/>
        <family val="1"/>
      </rPr>
      <t>ср</t>
    </r>
    <r>
      <rPr>
        <sz val="14"/>
        <rFont val="Times New Roman Cyr"/>
        <family val="1"/>
      </rPr>
      <t>, Р/ч</t>
    </r>
  </si>
  <si>
    <t>Время начала выпадения радиоактивных веществ</t>
  </si>
  <si>
    <r>
      <t>на территории объекта после аварии t</t>
    </r>
    <r>
      <rPr>
        <vertAlign val="subscript"/>
        <sz val="14"/>
        <rFont val="Times New Roman Cyr"/>
        <family val="1"/>
      </rPr>
      <t>вып.</t>
    </r>
    <r>
      <rPr>
        <sz val="14"/>
        <rFont val="Times New Roman Cyr"/>
        <family val="1"/>
      </rPr>
      <t>, ч</t>
    </r>
  </si>
  <si>
    <t>Средняя скорость переноса радиоактивного</t>
  </si>
  <si>
    <t>Полученная доза радиоактивного облучения</t>
  </si>
  <si>
    <t>Полученная доза радиоактивного облучения при</t>
  </si>
  <si>
    <t xml:space="preserve">нахождении человека на территории объекта, Р </t>
  </si>
  <si>
    <t>Предельная доза одноразового облучения, Р</t>
  </si>
  <si>
    <t>Доза, при которой появляются негативные явления, Р</t>
  </si>
  <si>
    <t>Доза острой лучевой болезни, Р</t>
  </si>
  <si>
    <t>Доза летального исхода, Р</t>
  </si>
  <si>
    <t xml:space="preserve">  Нахождение человека:</t>
  </si>
  <si>
    <t xml:space="preserve">20-50 </t>
  </si>
  <si>
    <t>100-200</t>
  </si>
  <si>
    <t>250-300</t>
  </si>
  <si>
    <t>500-600</t>
  </si>
  <si>
    <t xml:space="preserve">2. Расчёт полученных доз радиоактивного облучения </t>
  </si>
  <si>
    <t xml:space="preserve">2.3. Оценка дозы радиационного облучения </t>
  </si>
  <si>
    <t xml:space="preserve">Уровень радиации на время эвакуации </t>
  </si>
  <si>
    <t xml:space="preserve">Уровень радиации на объекте, расположенном </t>
  </si>
  <si>
    <r>
      <t>из зоны заражения Р</t>
    </r>
    <r>
      <rPr>
        <vertAlign val="subscript"/>
        <sz val="14"/>
        <rFont val="Times New Roman Cyr"/>
        <family val="1"/>
      </rPr>
      <t>эв</t>
    </r>
    <r>
      <rPr>
        <sz val="14"/>
        <rFont val="Times New Roman Cyr"/>
        <family val="1"/>
      </rPr>
      <t>, Р/ч</t>
    </r>
  </si>
  <si>
    <t>Задание №1</t>
  </si>
  <si>
    <t>Задание №2</t>
  </si>
  <si>
    <t>Предельное время пребывания человека на территории, ч</t>
  </si>
  <si>
    <t>Вариант</t>
  </si>
  <si>
    <t>Расстояние от АЭС до</t>
  </si>
  <si>
    <t>объекта R, км</t>
  </si>
  <si>
    <t>Скорость переноса</t>
  </si>
  <si>
    <t>радиоактивного облака</t>
  </si>
  <si>
    <r>
      <t>V</t>
    </r>
    <r>
      <rPr>
        <vertAlign val="subscript"/>
        <sz val="10"/>
        <rFont val="Times New Roman Cyr"/>
        <family val="1"/>
      </rPr>
      <t>об</t>
    </r>
    <r>
      <rPr>
        <sz val="10"/>
        <rFont val="Times New Roman Cyr"/>
        <family val="1"/>
      </rPr>
      <t>, м/с</t>
    </r>
  </si>
  <si>
    <t>Врмя нахождения чело-</t>
  </si>
  <si>
    <t xml:space="preserve">Уровень радиации на время выхода </t>
  </si>
  <si>
    <t>Практическая работа по БЖД</t>
  </si>
  <si>
    <t>Цель работы.</t>
  </si>
  <si>
    <t>при катастрофической аварии на АЭС с разрушением</t>
  </si>
  <si>
    <t xml:space="preserve">реактора, определить зоны радиационного заражения, </t>
  </si>
  <si>
    <t>степень поражения человека.</t>
  </si>
  <si>
    <t xml:space="preserve">  Ознакомиться с анализом радиационной обстановки</t>
  </si>
  <si>
    <t xml:space="preserve">Прогнозирование, выявление и оценка </t>
  </si>
  <si>
    <t>радиационной обстановки</t>
  </si>
  <si>
    <t xml:space="preserve">  Под радиационной аварией или катастрофой понимают непредвиден-</t>
  </si>
  <si>
    <t>ную ситуацию, вызванную нарушением нормальной работы АЭС с</t>
  </si>
  <si>
    <t>выбросом радиоактивных веществ (РВ) и образованием радиоактив-</t>
  </si>
  <si>
    <t>с разрушением реактора.</t>
  </si>
  <si>
    <t>Авария без разрушения реактора</t>
  </si>
  <si>
    <t xml:space="preserve">  Возникает в результате оплавления</t>
  </si>
  <si>
    <t>тепловыделяющих элементов (ТВЭЛов)</t>
  </si>
  <si>
    <t>и выброса пара с аэрозольными радио-</t>
  </si>
  <si>
    <t>активными веществами (ксенон, йод,</t>
  </si>
  <si>
    <t>криптон и др.) через высокую трубу</t>
  </si>
  <si>
    <t>АЭС. Происходит заражение не только</t>
  </si>
  <si>
    <t xml:space="preserve">  Происходит вследствие теплового</t>
  </si>
  <si>
    <t>взрыва. Продукты деления выбрасы-</t>
  </si>
  <si>
    <t>ваются от реактора на высоту до 1,5км.</t>
  </si>
  <si>
    <t>В связи с тем, что при работе реактора</t>
  </si>
  <si>
    <t>в нём накапливаются долгоживущие</t>
  </si>
  <si>
    <t>радионуклиды, заражение ими мест-</t>
  </si>
  <si>
    <t>ности происходит на очень длительное</t>
  </si>
  <si>
    <t>время. На местности формируется ра-</t>
  </si>
  <si>
    <t>диоактивный след.</t>
  </si>
  <si>
    <t xml:space="preserve"> Основную дозу облучения лю-</t>
  </si>
  <si>
    <t>ди получают за счёт внутрен-</t>
  </si>
  <si>
    <t>него поступления РВ.</t>
  </si>
  <si>
    <t xml:space="preserve">воздуха, но и местности. </t>
  </si>
  <si>
    <t xml:space="preserve"> На человека действует внеш-</t>
  </si>
  <si>
    <t>нее облучение, от выпавших</t>
  </si>
  <si>
    <t>радиоактивных веществ, от за-</t>
  </si>
  <si>
    <t>ражённых продуктов и воды.</t>
  </si>
  <si>
    <t xml:space="preserve">  Наиболее опасной является катастрофическая авария с разрушением </t>
  </si>
  <si>
    <t>реактора.</t>
  </si>
  <si>
    <t xml:space="preserve">  После катастрофы на Чернобыльской АЭС:</t>
  </si>
  <si>
    <t>госпитализировано - 500 человек;</t>
  </si>
  <si>
    <t>погибло сразу - 28 человек;</t>
  </si>
  <si>
    <t>заболели тяжёлой формой лучевой болезни - 272 чел.;</t>
  </si>
  <si>
    <t>за 10 лет умерло - 4000 ликвидаторов;</t>
  </si>
  <si>
    <t>стали инвалидами - 70000 человек;</t>
  </si>
  <si>
    <t>испытали влияние этой катастрофы - 3 млн. человек.</t>
  </si>
  <si>
    <t>1.1. Радиационные аварии</t>
  </si>
  <si>
    <t>1.2. Прогнозирование радиационной обстановки</t>
  </si>
  <si>
    <t xml:space="preserve">  Прогнозирование радиационной обстановки проводится с целью</t>
  </si>
  <si>
    <t>определения приближённых масштабов, степени заражения местности</t>
  </si>
  <si>
    <t>и объектов посредством построения зон радиоактивного заражения.</t>
  </si>
  <si>
    <t xml:space="preserve">  Используются закономерности рапространения радиоактивного за-</t>
  </si>
  <si>
    <t>ражения, полученные при аварии на Чернобыльской АЭС, где был</t>
  </si>
  <si>
    <t>установлен реактор РБМК-1000.</t>
  </si>
  <si>
    <t xml:space="preserve">  При аварии на АЭС с разрушением реактора рассматривают 5 зон</t>
  </si>
  <si>
    <t>внешнего радиоактивного заражения.</t>
  </si>
  <si>
    <r>
      <t xml:space="preserve">М </t>
    </r>
    <r>
      <rPr>
        <sz val="14"/>
        <color indexed="10"/>
        <rFont val="Times New Roman Cyr"/>
        <family val="1"/>
      </rPr>
      <t>-</t>
    </r>
  </si>
  <si>
    <t>слабого заражения;</t>
  </si>
  <si>
    <t>умеренного заражения;</t>
  </si>
  <si>
    <r>
      <t xml:space="preserve">А </t>
    </r>
    <r>
      <rPr>
        <sz val="14"/>
        <color indexed="12"/>
        <rFont val="Times New Roman Cyr"/>
        <family val="1"/>
      </rPr>
      <t>-</t>
    </r>
  </si>
  <si>
    <t>Обозначение зоны радиоактивного заражения</t>
  </si>
  <si>
    <t>Мощность дозы на границе зоны, Р/ч</t>
  </si>
  <si>
    <t>сильного заражения;</t>
  </si>
  <si>
    <r>
      <t xml:space="preserve">Б </t>
    </r>
    <r>
      <rPr>
        <sz val="14"/>
        <color indexed="17"/>
        <rFont val="Times New Roman Cyr"/>
        <family val="1"/>
      </rPr>
      <t>-</t>
    </r>
  </si>
  <si>
    <t>опасного заражения;</t>
  </si>
  <si>
    <r>
      <t xml:space="preserve">В </t>
    </r>
    <r>
      <rPr>
        <sz val="14"/>
        <color indexed="20"/>
        <rFont val="Times New Roman Cyr"/>
        <family val="1"/>
      </rPr>
      <t>-</t>
    </r>
  </si>
  <si>
    <r>
      <t xml:space="preserve">Г </t>
    </r>
    <r>
      <rPr>
        <sz val="14"/>
        <rFont val="Times New Roman Cyr"/>
        <family val="1"/>
      </rPr>
      <t>-</t>
    </r>
  </si>
  <si>
    <t>чрезвычайно опасного заражения.</t>
  </si>
  <si>
    <t>веществ на территории объекта:</t>
  </si>
  <si>
    <t>где</t>
  </si>
  <si>
    <r>
      <t xml:space="preserve">R - </t>
    </r>
    <r>
      <rPr>
        <sz val="12"/>
        <rFont val="Times New Roman Cyr"/>
        <family val="1"/>
      </rPr>
      <t>расстояние от места аварии до объекта, м;</t>
    </r>
  </si>
  <si>
    <r>
      <t>V</t>
    </r>
    <r>
      <rPr>
        <vertAlign val="subscript"/>
        <sz val="14"/>
        <rFont val="Times New Roman Cyr"/>
        <family val="1"/>
      </rPr>
      <t>об.</t>
    </r>
    <r>
      <rPr>
        <sz val="14"/>
        <rFont val="Times New Roman Cyr"/>
        <family val="1"/>
      </rPr>
      <t xml:space="preserve"> - </t>
    </r>
    <r>
      <rPr>
        <sz val="12"/>
        <rFont val="Times New Roman Cyr"/>
        <family val="1"/>
      </rPr>
      <t>скорость движения радиоактивного облака, м/с.</t>
    </r>
  </si>
  <si>
    <t>1.3. Выявление радиационной обстановки</t>
  </si>
  <si>
    <t xml:space="preserve">  Производится силами радиационной разведки после окончания фор-</t>
  </si>
  <si>
    <t>мирования радиационного следа на местности и включает:</t>
  </si>
  <si>
    <t xml:space="preserve">     - </t>
  </si>
  <si>
    <t>измерение уровней радиации на местности - измерение мощ-</t>
  </si>
  <si>
    <t>ности дозы (Р/ч, мР/ч). Измерения могут выполняться следую-</t>
  </si>
  <si>
    <t>щими приборами:</t>
  </si>
  <si>
    <t>Измеритель мощности дозы ИМД-2Н</t>
  </si>
  <si>
    <t>перевод измеренных уровней радиации к единому времени -</t>
  </si>
  <si>
    <r>
      <t>к 1 часу после начала аварии</t>
    </r>
    <r>
      <rPr>
        <sz val="14"/>
        <rFont val="Times New Roman Cyr"/>
        <family val="1"/>
      </rPr>
      <t xml:space="preserve"> (иногда принимается 10 часов);</t>
    </r>
  </si>
  <si>
    <t>нанесение уровней радиации на схему и определение зон зара-</t>
  </si>
  <si>
    <t>жения по отношению к населению.</t>
  </si>
  <si>
    <t>Зоны радиационного заражения</t>
  </si>
  <si>
    <t xml:space="preserve">    Запрещается пребывание людей.</t>
  </si>
  <si>
    <t>2. Зона ограниченного нахождения Р - от 5 до 20мР/ч.</t>
  </si>
  <si>
    <t>3. Зона временного пребывания и жёсткого радиационного</t>
  </si>
  <si>
    <t xml:space="preserve">    контроля Р - от 3 до 5мР/ч.</t>
  </si>
  <si>
    <t xml:space="preserve">    Ограничивается время пребывания людей.</t>
  </si>
  <si>
    <t xml:space="preserve">    Устанавливается срок пребывания.</t>
  </si>
  <si>
    <t xml:space="preserve">  Спад уровней радиации при аварии на АЭС идёт значительно медлен-</t>
  </si>
  <si>
    <t>нее, чем при ядерном взрыве, так как в реакторе происходит накопле-</t>
  </si>
  <si>
    <t>ние долгоживущих радиоизотопов. Например, за 30 суток после ава-</t>
  </si>
  <si>
    <t>взрыве - в 2000раз.</t>
  </si>
  <si>
    <t xml:space="preserve">  Зависимость уровней радиации от времени, прошедшего с начала</t>
  </si>
  <si>
    <t>процесса заражения, выражается формулой:</t>
  </si>
  <si>
    <t>рии на АЭС уровень радиации уменьшается в 5 раз, а при ядерном</t>
  </si>
  <si>
    <r>
      <t>P(t), P(t</t>
    </r>
    <r>
      <rPr>
        <vertAlign val="subscript"/>
        <sz val="14"/>
        <rFont val="Times New Roman Cyr"/>
        <family val="1"/>
      </rPr>
      <t>o</t>
    </r>
    <r>
      <rPr>
        <sz val="14"/>
        <rFont val="Times New Roman Cyr"/>
        <family val="1"/>
      </rPr>
      <t xml:space="preserve">) - </t>
    </r>
    <r>
      <rPr>
        <sz val="12"/>
        <rFont val="Times New Roman Cyr"/>
        <family val="1"/>
      </rPr>
      <t>уровни радиации в моменты времени t и t</t>
    </r>
    <r>
      <rPr>
        <vertAlign val="subscript"/>
        <sz val="12"/>
        <rFont val="Times New Roman Cyr"/>
        <family val="1"/>
      </rPr>
      <t>o</t>
    </r>
    <r>
      <rPr>
        <sz val="12"/>
        <rFont val="Times New Roman Cyr"/>
        <family val="1"/>
      </rPr>
      <t>, Р/ч;</t>
    </r>
  </si>
  <si>
    <t>n</t>
  </si>
  <si>
    <t xml:space="preserve">  - показатель степени, который принимается:</t>
  </si>
  <si>
    <t xml:space="preserve">  Пересчёт измеренных уровней радиации к единому времени - к 1 часу</t>
  </si>
  <si>
    <t>после аварии производится по формулам:</t>
  </si>
  <si>
    <t>Ядерный взрыв</t>
  </si>
  <si>
    <t>Авария на АЭС</t>
  </si>
  <si>
    <r>
      <t>Р</t>
    </r>
    <r>
      <rPr>
        <vertAlign val="subscript"/>
        <sz val="14"/>
        <rFont val="Times New Roman Cyr"/>
        <family val="1"/>
      </rPr>
      <t>1</t>
    </r>
    <r>
      <rPr>
        <sz val="14"/>
        <rFont val="Times New Roman Cyr"/>
        <family val="1"/>
      </rPr>
      <t xml:space="preserve"> -</t>
    </r>
  </si>
  <si>
    <r>
      <t>Р</t>
    </r>
    <r>
      <rPr>
        <vertAlign val="subscript"/>
        <sz val="14"/>
        <rFont val="Times New Roman Cyr"/>
        <family val="1"/>
      </rPr>
      <t>t</t>
    </r>
    <r>
      <rPr>
        <sz val="14"/>
        <rFont val="Times New Roman Cyr"/>
        <family val="1"/>
      </rPr>
      <t xml:space="preserve"> -</t>
    </r>
  </si>
  <si>
    <t>t -</t>
  </si>
  <si>
    <t>уровень радиации на 1 час после аварии, Р/ч;</t>
  </si>
  <si>
    <t>уровень радиации на время t, р/ч;</t>
  </si>
  <si>
    <t>разность между временем измерения уровня радиации</t>
  </si>
  <si>
    <t>и началом аварии.</t>
  </si>
  <si>
    <t>1.4. Оценка радиационной обстановки</t>
  </si>
  <si>
    <t xml:space="preserve">  1. Степень опасности радиоактивного заражения определяется на</t>
  </si>
  <si>
    <t xml:space="preserve">  основании данных радиационной разведки.</t>
  </si>
  <si>
    <t>Средний уровень радиации:</t>
  </si>
  <si>
    <r>
      <t>Р</t>
    </r>
    <r>
      <rPr>
        <vertAlign val="subscript"/>
        <sz val="14"/>
        <rFont val="Times New Roman Cyr"/>
        <family val="1"/>
      </rPr>
      <t>н</t>
    </r>
    <r>
      <rPr>
        <sz val="14"/>
        <rFont val="Times New Roman Cyr"/>
        <family val="1"/>
      </rPr>
      <t>, Р</t>
    </r>
    <r>
      <rPr>
        <vertAlign val="subscript"/>
        <sz val="14"/>
        <rFont val="Times New Roman Cyr"/>
        <family val="1"/>
      </rPr>
      <t>к</t>
    </r>
    <r>
      <rPr>
        <sz val="14"/>
        <rFont val="Times New Roman Cyr"/>
        <family val="1"/>
      </rPr>
      <t xml:space="preserve"> -</t>
    </r>
  </si>
  <si>
    <t>уровни радиации в начале входа в зону заражения и в</t>
  </si>
  <si>
    <t>конце, при выходе, Р/ч.</t>
  </si>
  <si>
    <r>
      <t>К</t>
    </r>
    <r>
      <rPr>
        <vertAlign val="subscript"/>
        <sz val="14"/>
        <rFont val="Times New Roman Cyr"/>
        <family val="1"/>
      </rPr>
      <t>осл.</t>
    </r>
    <r>
      <rPr>
        <sz val="14"/>
        <rFont val="Times New Roman Cyr"/>
        <family val="1"/>
      </rPr>
      <t xml:space="preserve"> -</t>
    </r>
  </si>
  <si>
    <r>
      <t>t</t>
    </r>
    <r>
      <rPr>
        <vertAlign val="subscript"/>
        <sz val="14"/>
        <rFont val="Times New Roman Cyr"/>
        <family val="1"/>
      </rPr>
      <t>н</t>
    </r>
    <r>
      <rPr>
        <sz val="14"/>
        <rFont val="Times New Roman Cyr"/>
        <family val="1"/>
      </rPr>
      <t>, t</t>
    </r>
    <r>
      <rPr>
        <vertAlign val="subscript"/>
        <sz val="14"/>
        <rFont val="Times New Roman Cyr"/>
        <family val="1"/>
      </rPr>
      <t>к</t>
    </r>
    <r>
      <rPr>
        <sz val="14"/>
        <rFont val="Times New Roman Cyr"/>
        <family val="1"/>
      </rPr>
      <t xml:space="preserve"> -</t>
    </r>
  </si>
  <si>
    <t>время входа и выхода из зоны заражения.</t>
  </si>
  <si>
    <r>
      <t>Д</t>
    </r>
    <r>
      <rPr>
        <vertAlign val="subscript"/>
        <sz val="14"/>
        <rFont val="Times New Roman Cyr"/>
        <family val="1"/>
      </rPr>
      <t>доп.</t>
    </r>
    <r>
      <rPr>
        <sz val="14"/>
        <rFont val="Times New Roman Cyr"/>
        <family val="1"/>
      </rPr>
      <t xml:space="preserve"> -</t>
    </r>
  </si>
  <si>
    <t>заданное значение допустимой дозы облучения, Р.</t>
  </si>
  <si>
    <t>Катастрофическая авария на АЭС с разрушением реактора</t>
  </si>
  <si>
    <r>
      <t xml:space="preserve">    при аварии на АЭС  </t>
    </r>
    <r>
      <rPr>
        <sz val="14"/>
        <rFont val="Times New Roman Cyr"/>
        <family val="1"/>
      </rPr>
      <t>n = - 0,5</t>
    </r>
    <r>
      <rPr>
        <sz val="12"/>
        <rFont val="Times New Roman Cyr"/>
        <family val="1"/>
      </rPr>
      <t>.</t>
    </r>
  </si>
  <si>
    <r>
      <t xml:space="preserve">    при ядерном взрыве </t>
    </r>
    <r>
      <rPr>
        <b/>
        <sz val="12"/>
        <rFont val="Times New Roman Cyr"/>
        <family val="1"/>
      </rPr>
      <t xml:space="preserve"> </t>
    </r>
    <r>
      <rPr>
        <sz val="14"/>
        <rFont val="Times New Roman Cyr"/>
        <family val="1"/>
      </rPr>
      <t>n = - 1,2</t>
    </r>
    <r>
      <rPr>
        <sz val="12"/>
        <rFont val="Times New Roman Cyr"/>
        <family val="1"/>
      </rPr>
      <t>;</t>
    </r>
  </si>
  <si>
    <t>1.5. Средства уменьшения радиационной опасности</t>
  </si>
  <si>
    <t xml:space="preserve">  1) При размещении радиационно опасного объекта должны учиты- </t>
  </si>
  <si>
    <t xml:space="preserve">  ваться факторы безопасности. Минимально допустимое расстояние </t>
  </si>
  <si>
    <t xml:space="preserve">  от АЭС до города с населением до 1млн. человек - 30км, а с населе- </t>
  </si>
  <si>
    <t xml:space="preserve">  нием более 2млн. человек - 100км.</t>
  </si>
  <si>
    <t xml:space="preserve">  2) Специальные меры по ограничению распространения выброса РВ</t>
  </si>
  <si>
    <t>включают:</t>
  </si>
  <si>
    <t xml:space="preserve">     -</t>
  </si>
  <si>
    <t>доломитом, посредством закрытия свинцовыми пластинами,</t>
  </si>
  <si>
    <t>нозирования радиационной обстановки.</t>
  </si>
  <si>
    <t>Чернобыльской АЭС</t>
  </si>
  <si>
    <t xml:space="preserve">  3) Меры по защите персонала и населения включают:</t>
  </si>
  <si>
    <t>Установление санитарно-защитных зон с учётом данных прог-</t>
  </si>
  <si>
    <t>Выполнение требований руководящих документов по эксплуа-</t>
  </si>
  <si>
    <t>тации АЭС.</t>
  </si>
  <si>
    <t>Создание автоматизированной системы контроля радиацион-</t>
  </si>
  <si>
    <t>ной обстановки.</t>
  </si>
  <si>
    <t>Создание локальной системы оповещения населения в зоне</t>
  </si>
  <si>
    <t>радиусом 30км от АЭС.</t>
  </si>
  <si>
    <t>Строительство защитных сооружений в 30-километровой зоне</t>
  </si>
  <si>
    <t>вокруг АЭС.</t>
  </si>
  <si>
    <t>Определение перечня населённых пунктов и численности насе-</t>
  </si>
  <si>
    <t>ления, подлежащего эвакуации; расчёт небходимо количества</t>
  </si>
  <si>
    <t>транспортных средств.</t>
  </si>
  <si>
    <t xml:space="preserve">Создание запасов медикаментов и средств индивидуальной </t>
  </si>
  <si>
    <t>Создание на АЭС специальных формирований.</t>
  </si>
  <si>
    <t>Организация радиационной разведки.</t>
  </si>
  <si>
    <t>Периодическое проведение учений ГО на АЭС.</t>
  </si>
  <si>
    <t>Разработка системы специальной охраны и её постоянное</t>
  </si>
  <si>
    <t>функционирование для предотвращения террорестических</t>
  </si>
  <si>
    <t>актов на радиационном объекте.</t>
  </si>
  <si>
    <t>1.6. Действия населения в зоне радиационного заражения</t>
  </si>
  <si>
    <t xml:space="preserve">  и население должны действовать в соответствии с полученными</t>
  </si>
  <si>
    <t xml:space="preserve">  распоряжениями и рекомендациями.</t>
  </si>
  <si>
    <r>
      <t xml:space="preserve">  1. Получив сигнал </t>
    </r>
    <r>
      <rPr>
        <sz val="14"/>
        <color indexed="10"/>
        <rFont val="Times New Roman Cyr"/>
        <family val="1"/>
      </rPr>
      <t>"Радиационная опасность"</t>
    </r>
    <r>
      <rPr>
        <sz val="14"/>
        <rFont val="Times New Roman Cyr"/>
        <family val="1"/>
      </rPr>
      <t>, персонал прдприятий</t>
    </r>
  </si>
  <si>
    <t xml:space="preserve">  2. Если сигнал тревоги застал Вас на открытой местности, необходи-</t>
  </si>
  <si>
    <t xml:space="preserve">  мо в первую очередь защитить органы дыхания от попадания радио-</t>
  </si>
  <si>
    <t xml:space="preserve">  по возможности, быстро укрыться в здании или в подвальном поме-</t>
  </si>
  <si>
    <t xml:space="preserve">  активных веществ, используя подручные средства (платок, шарф) и,</t>
  </si>
  <si>
    <t xml:space="preserve">  щении.</t>
  </si>
  <si>
    <t xml:space="preserve">  3. Находясь в своём доме, необходимо произвести тщательную гер-</t>
  </si>
  <si>
    <t xml:space="preserve">  метизацию и занять место вдали от окон. Средства информации</t>
  </si>
  <si>
    <t xml:space="preserve">  должны быть включены постоянно.</t>
  </si>
  <si>
    <t xml:space="preserve">  4. Необходимо укрыть продукты питания в полиэтиленовые пакеты и</t>
  </si>
  <si>
    <t xml:space="preserve">  поместить их в холодильник, запастись водой на несколько суток в</t>
  </si>
  <si>
    <t xml:space="preserve">  герметичной таре.</t>
  </si>
  <si>
    <t xml:space="preserve">  5. Произвести йодную пролфилактику: 3-5 капель йодной настойки</t>
  </si>
  <si>
    <t xml:space="preserve">  для детей.</t>
  </si>
  <si>
    <t xml:space="preserve">  защищая органы дыхания.</t>
  </si>
  <si>
    <t xml:space="preserve">  7. Поготовиться к возможной эвакуации, собрав необходимые вещи</t>
  </si>
  <si>
    <t xml:space="preserve">  и документы.</t>
  </si>
  <si>
    <t xml:space="preserve">  8. Следить за сообщениями местных органов власти.</t>
  </si>
  <si>
    <t>Приложение</t>
  </si>
  <si>
    <t>Дозовые характеристики ионизирующих излучений.</t>
  </si>
  <si>
    <t xml:space="preserve">  ского излучения, которая характеризует степень ионизации</t>
  </si>
  <si>
    <t xml:space="preserve">  воздуха вне контакта с человеком.</t>
  </si>
  <si>
    <r>
      <t xml:space="preserve">Системная единица измерения (СИ) - </t>
    </r>
    <r>
      <rPr>
        <b/>
        <sz val="14"/>
        <color indexed="61"/>
        <rFont val="Times New Roman Cyr"/>
        <family val="1"/>
      </rPr>
      <t>Кл/кг</t>
    </r>
    <r>
      <rPr>
        <sz val="14"/>
        <rFont val="Times New Roman Cyr"/>
        <family val="1"/>
      </rPr>
      <t>.</t>
    </r>
  </si>
  <si>
    <r>
      <t xml:space="preserve">Внесистемная единица измерения - </t>
    </r>
    <r>
      <rPr>
        <b/>
        <sz val="14"/>
        <color indexed="61"/>
        <rFont val="Times New Roman Cyr"/>
        <family val="1"/>
      </rPr>
      <t>1 Рентген (Р)</t>
    </r>
    <r>
      <rPr>
        <sz val="14"/>
        <rFont val="Times New Roman Cyr"/>
        <family val="1"/>
      </rPr>
      <t>.</t>
    </r>
  </si>
  <si>
    <t xml:space="preserve">  поглощённая телом.</t>
  </si>
  <si>
    <t>1 Гр = 100 Рад.</t>
  </si>
  <si>
    <r>
      <t xml:space="preserve">1. Экспозиционная доза </t>
    </r>
    <r>
      <rPr>
        <b/>
        <u val="single"/>
        <sz val="14"/>
        <color indexed="10"/>
        <rFont val="Times New Roman Cyr"/>
        <family val="1"/>
      </rPr>
      <t>Д</t>
    </r>
    <r>
      <rPr>
        <b/>
        <u val="single"/>
        <vertAlign val="subscript"/>
        <sz val="14"/>
        <color indexed="10"/>
        <rFont val="Times New Roman Cyr"/>
        <family val="1"/>
      </rPr>
      <t>эк</t>
    </r>
    <r>
      <rPr>
        <u val="single"/>
        <vertAlign val="subscript"/>
        <sz val="14"/>
        <rFont val="Times New Roman Cyr"/>
        <family val="1"/>
      </rPr>
      <t>.</t>
    </r>
    <r>
      <rPr>
        <sz val="14"/>
        <rFont val="Times New Roman Cyr"/>
        <family val="1"/>
      </rPr>
      <t xml:space="preserve"> - энергия гамма или рентгенов-</t>
    </r>
  </si>
  <si>
    <t>щённую дозу в ткани в радах для гамма излучения можно</t>
  </si>
  <si>
    <t>считать совпадающими.</t>
  </si>
  <si>
    <t>1 Бэр = 0,01 Зв.</t>
  </si>
  <si>
    <t xml:space="preserve">Для гамма излучения </t>
  </si>
  <si>
    <t>1 Зв = 100Р.</t>
  </si>
  <si>
    <r>
      <t xml:space="preserve">Системная единица измерения (СИ) - </t>
    </r>
    <r>
      <rPr>
        <b/>
        <sz val="14"/>
        <color indexed="61"/>
        <rFont val="Times New Roman Cyr"/>
        <family val="1"/>
      </rPr>
      <t>1 Грей (Гр)</t>
    </r>
    <r>
      <rPr>
        <sz val="14"/>
        <rFont val="Times New Roman Cyr"/>
        <family val="1"/>
      </rPr>
      <t>.</t>
    </r>
  </si>
  <si>
    <r>
      <t xml:space="preserve">Внесистемная единица измерения - </t>
    </r>
    <r>
      <rPr>
        <b/>
        <sz val="14"/>
        <color indexed="61"/>
        <rFont val="Times New Roman Cyr"/>
        <family val="1"/>
      </rPr>
      <t>1 Рад</t>
    </r>
    <r>
      <rPr>
        <sz val="14"/>
        <rFont val="Times New Roman Cyr"/>
        <family val="1"/>
      </rPr>
      <t>.</t>
    </r>
  </si>
  <si>
    <r>
      <t xml:space="preserve">2. Поглощённая доза </t>
    </r>
    <r>
      <rPr>
        <b/>
        <u val="single"/>
        <sz val="14"/>
        <color indexed="12"/>
        <rFont val="Times New Roman Cyr"/>
        <family val="1"/>
      </rPr>
      <t>Д</t>
    </r>
    <r>
      <rPr>
        <b/>
        <u val="single"/>
        <vertAlign val="subscript"/>
        <sz val="14"/>
        <color indexed="12"/>
        <rFont val="Times New Roman Cyr"/>
        <family val="1"/>
      </rPr>
      <t>п</t>
    </r>
    <r>
      <rPr>
        <u val="single"/>
        <sz val="14"/>
        <rFont val="Times New Roman Cyr"/>
        <family val="1"/>
      </rPr>
      <t xml:space="preserve"> </t>
    </r>
    <r>
      <rPr>
        <sz val="14"/>
        <rFont val="Times New Roman Cyr"/>
        <family val="1"/>
      </rPr>
      <t>- энергия ионизирующего излучения</t>
    </r>
  </si>
  <si>
    <r>
      <t xml:space="preserve">Внесистемная единица измерения - </t>
    </r>
    <r>
      <rPr>
        <b/>
        <sz val="14"/>
        <color indexed="61"/>
        <rFont val="Times New Roman Cyr"/>
        <family val="1"/>
      </rPr>
      <t>1 Бэр</t>
    </r>
    <r>
      <rPr>
        <sz val="14"/>
        <rFont val="Times New Roman Cyr"/>
        <family val="1"/>
      </rPr>
      <t>.</t>
    </r>
  </si>
  <si>
    <r>
      <t xml:space="preserve">Системная единица измерения (СИ) - </t>
    </r>
    <r>
      <rPr>
        <b/>
        <sz val="14"/>
        <color indexed="61"/>
        <rFont val="Times New Roman Cyr"/>
        <family val="1"/>
      </rPr>
      <t>1 Зиверт (Зв)</t>
    </r>
    <r>
      <rPr>
        <sz val="14"/>
        <rFont val="Times New Roman Cyr"/>
        <family val="1"/>
      </rPr>
      <t>.</t>
    </r>
  </si>
  <si>
    <r>
      <t xml:space="preserve">Мощность экспозиционной дозы  </t>
    </r>
    <r>
      <rPr>
        <b/>
        <sz val="14"/>
        <color indexed="10"/>
        <rFont val="Times New Roman Cyr"/>
        <family val="1"/>
      </rPr>
      <t>Р</t>
    </r>
    <r>
      <rPr>
        <sz val="14"/>
        <rFont val="Times New Roman Cyr"/>
        <family val="1"/>
      </rPr>
      <t xml:space="preserve"> </t>
    </r>
    <r>
      <rPr>
        <b/>
        <sz val="14"/>
        <color indexed="61"/>
        <rFont val="Times New Roman Cyr"/>
        <family val="1"/>
      </rPr>
      <t>(Р/ч), (мР/ч), мкР/ч)</t>
    </r>
    <r>
      <rPr>
        <sz val="14"/>
        <rFont val="Times New Roman Cyr"/>
        <family val="1"/>
      </rPr>
      <t>.</t>
    </r>
  </si>
  <si>
    <r>
      <t xml:space="preserve">Мощность поглощённой дозы </t>
    </r>
    <r>
      <rPr>
        <b/>
        <sz val="14"/>
        <color indexed="12"/>
        <rFont val="Times New Roman Cyr"/>
        <family val="1"/>
      </rPr>
      <t>Р</t>
    </r>
    <r>
      <rPr>
        <b/>
        <vertAlign val="subscript"/>
        <sz val="14"/>
        <color indexed="12"/>
        <rFont val="Times New Roman Cyr"/>
        <family val="1"/>
      </rPr>
      <t>п</t>
    </r>
    <r>
      <rPr>
        <sz val="14"/>
        <rFont val="Times New Roman Cyr"/>
        <family val="1"/>
      </rPr>
      <t xml:space="preserve"> </t>
    </r>
    <r>
      <rPr>
        <b/>
        <sz val="14"/>
        <color indexed="61"/>
        <rFont val="Times New Roman Cyr"/>
        <family val="1"/>
      </rPr>
      <t xml:space="preserve">(Рад/ч), (Гр/ч), </t>
    </r>
    <r>
      <rPr>
        <sz val="14"/>
        <color indexed="61"/>
        <rFont val="Times New Roman Cyr"/>
        <family val="1"/>
      </rPr>
      <t>(мл, мк).</t>
    </r>
  </si>
  <si>
    <r>
      <t xml:space="preserve">Мощность эквивалентной дозы </t>
    </r>
    <r>
      <rPr>
        <b/>
        <sz val="14"/>
        <rFont val="Times New Roman Cyr"/>
        <family val="1"/>
      </rPr>
      <t>Р</t>
    </r>
    <r>
      <rPr>
        <b/>
        <vertAlign val="subscript"/>
        <sz val="14"/>
        <rFont val="Times New Roman Cyr"/>
        <family val="1"/>
      </rPr>
      <t>эк.</t>
    </r>
    <r>
      <rPr>
        <sz val="14"/>
        <rFont val="Times New Roman Cyr"/>
        <family val="1"/>
      </rPr>
      <t xml:space="preserve"> </t>
    </r>
    <r>
      <rPr>
        <b/>
        <sz val="14"/>
        <color indexed="61"/>
        <rFont val="Times New Roman Cyr"/>
        <family val="1"/>
      </rPr>
      <t xml:space="preserve">(Зв/ч), (Бэр/ч), </t>
    </r>
    <r>
      <rPr>
        <sz val="14"/>
        <color indexed="61"/>
        <rFont val="Times New Roman Cyr"/>
        <family val="1"/>
      </rPr>
      <t>(мл, мк)</t>
    </r>
    <r>
      <rPr>
        <b/>
        <sz val="14"/>
        <color indexed="61"/>
        <rFont val="Times New Roman Cyr"/>
        <family val="1"/>
      </rPr>
      <t>.</t>
    </r>
  </si>
  <si>
    <r>
      <t xml:space="preserve">Для воздуха </t>
    </r>
    <r>
      <rPr>
        <b/>
        <sz val="14"/>
        <rFont val="Times New Roman Cyr"/>
        <family val="1"/>
      </rPr>
      <t>1Р = 0,9Рад</t>
    </r>
    <r>
      <rPr>
        <sz val="14"/>
        <rFont val="Times New Roman Cyr"/>
        <family val="1"/>
      </rPr>
      <t>, а для биологической ткани -</t>
    </r>
  </si>
  <si>
    <r>
      <t>1Р = 0,95Рад</t>
    </r>
    <r>
      <rPr>
        <sz val="14"/>
        <rFont val="Times New Roman Cyr"/>
        <family val="1"/>
      </rPr>
      <t>, т.е. экспозиционную дозу в рентгенах и погло-</t>
    </r>
  </si>
  <si>
    <t>Прогнозирование, выявление и оценка</t>
  </si>
  <si>
    <t>Варианты заданий</t>
  </si>
  <si>
    <t>Таблица 2</t>
  </si>
  <si>
    <t>Потенциально опасная доза облучения, Р</t>
  </si>
  <si>
    <t>Программа расчёта доз радиоактивного облучения и</t>
  </si>
  <si>
    <t>оценка их влияния на человека</t>
  </si>
  <si>
    <t xml:space="preserve">1. Расчёт полученных доз радиоактивного облучения </t>
  </si>
  <si>
    <t>1.1. Исходные данные</t>
  </si>
  <si>
    <t>1.2. Расчёт дозы радиоактивного облучения</t>
  </si>
  <si>
    <t>нахождении человека в деревянном доме, Р</t>
  </si>
  <si>
    <r>
      <t xml:space="preserve">       </t>
    </r>
    <r>
      <rPr>
        <u val="single"/>
        <sz val="14"/>
        <rFont val="Times New Roman Cyr"/>
        <family val="1"/>
      </rPr>
      <t>в соответствии с таблицей 2, Лист 3</t>
    </r>
  </si>
  <si>
    <t xml:space="preserve"> - на территории объекта   </t>
  </si>
  <si>
    <t>при нахождении человека в каменном здании, Р</t>
  </si>
  <si>
    <t>при нахождении человека в противорадиационном</t>
  </si>
  <si>
    <t>при нахождении человека в убежище 4-го класса, Р</t>
  </si>
  <si>
    <t>укрытии (ПРУ), Р</t>
  </si>
  <si>
    <t xml:space="preserve"> - в каменном здании</t>
  </si>
  <si>
    <t xml:space="preserve"> - в ПРУ</t>
  </si>
  <si>
    <t xml:space="preserve"> - в убежище</t>
  </si>
  <si>
    <t xml:space="preserve"> - на территории объекта</t>
  </si>
  <si>
    <t>нием, укрытием, убежищем:</t>
  </si>
  <si>
    <t xml:space="preserve"> - деревянный дом</t>
  </si>
  <si>
    <t xml:space="preserve"> - каменное здание</t>
  </si>
  <si>
    <t xml:space="preserve"> - ПРУ</t>
  </si>
  <si>
    <t xml:space="preserve"> - убежище 4-го класса</t>
  </si>
  <si>
    <t>Зона М</t>
  </si>
  <si>
    <t>Зона А</t>
  </si>
  <si>
    <t>Зона Б</t>
  </si>
  <si>
    <t>Зона В</t>
  </si>
  <si>
    <t>Расстояние до объекта, R</t>
  </si>
  <si>
    <r>
      <t>из зоны заражения, на время  t  Р</t>
    </r>
    <r>
      <rPr>
        <vertAlign val="subscript"/>
        <sz val="14"/>
        <rFont val="Times New Roman Cyr"/>
        <family val="1"/>
      </rPr>
      <t>эв</t>
    </r>
    <r>
      <rPr>
        <sz val="14"/>
        <rFont val="Times New Roman Cyr"/>
        <family val="1"/>
      </rPr>
      <t>, Р/ч</t>
    </r>
  </si>
  <si>
    <r>
      <t xml:space="preserve"> ближе 28км от АЭС, на 1 час после аварии Р</t>
    </r>
    <r>
      <rPr>
        <vertAlign val="subscript"/>
        <sz val="14"/>
        <rFont val="Times New Roman Cyr"/>
        <family val="1"/>
      </rPr>
      <t>об</t>
    </r>
    <r>
      <rPr>
        <sz val="14"/>
        <rFont val="Times New Roman Cyr"/>
        <family val="1"/>
      </rPr>
      <t>,  Р/ч</t>
    </r>
  </si>
  <si>
    <t xml:space="preserve">Уровень радиации на объекте, расположенном не </t>
  </si>
  <si>
    <r>
      <t>ближе 28км от АЭС, на 1 час после аварии Р</t>
    </r>
    <r>
      <rPr>
        <vertAlign val="subscript"/>
        <sz val="14"/>
        <rFont val="Times New Roman Cyr"/>
        <family val="1"/>
      </rPr>
      <t>об</t>
    </r>
    <r>
      <rPr>
        <sz val="14"/>
        <rFont val="Times New Roman Cyr"/>
        <family val="1"/>
      </rPr>
      <t>,  Р/ч</t>
    </r>
  </si>
  <si>
    <t>Граница зоны отчуждения, км</t>
  </si>
  <si>
    <t>Расчёт границ зон радиоактивного заражения</t>
  </si>
  <si>
    <t>Граница зоны ограниченного нахождения, км</t>
  </si>
  <si>
    <t>Граница зоны временного пребывания, км</t>
  </si>
  <si>
    <t xml:space="preserve">    Простирается примерно на 30-40км от места аварии.</t>
  </si>
  <si>
    <t xml:space="preserve">     Простирается примерно на расстоянии от 50 до 70км.</t>
  </si>
  <si>
    <t>1. Через две недели после начала аварии (336ч.)</t>
  </si>
  <si>
    <t>2. Через год после начала аварии (8640ч.)</t>
  </si>
  <si>
    <t>Уровень радиации на границе зоны, где он ещё</t>
  </si>
  <si>
    <t>Граница этой зоны ,км</t>
  </si>
  <si>
    <t xml:space="preserve">Уровень радиации не превысит природного </t>
  </si>
  <si>
    <t>достаточно опасен (0,003Р/ч)</t>
  </si>
  <si>
    <t>фонового значения (0,00001Р/ч)</t>
  </si>
  <si>
    <r>
      <t xml:space="preserve">Зона  заражения, куда попадает объект </t>
    </r>
    <r>
      <rPr>
        <b/>
        <sz val="12"/>
        <rFont val="Times New Roman Cyr"/>
        <family val="1"/>
      </rPr>
      <t>(Диаграмма 1)</t>
    </r>
  </si>
  <si>
    <t>Незначительно опасная доза облучения, Р</t>
  </si>
  <si>
    <t>8…14</t>
  </si>
  <si>
    <t>4…7</t>
  </si>
  <si>
    <t xml:space="preserve">Опасность полученных доз радиационного облучения </t>
  </si>
  <si>
    <r>
      <t xml:space="preserve">    и оценка их влияния на человека в зоне </t>
    </r>
    <r>
      <rPr>
        <b/>
        <u val="single"/>
        <sz val="14"/>
        <color indexed="10"/>
        <rFont val="Times New Roman Cyr"/>
        <family val="1"/>
      </rPr>
      <t>Г</t>
    </r>
    <r>
      <rPr>
        <u val="single"/>
        <sz val="14"/>
        <color indexed="10"/>
        <rFont val="Times New Roman Cyr"/>
        <family val="1"/>
      </rPr>
      <t xml:space="preserve"> </t>
    </r>
  </si>
  <si>
    <r>
      <t xml:space="preserve">Расстояние до объекта </t>
    </r>
    <r>
      <rPr>
        <b/>
        <sz val="14"/>
        <color indexed="10"/>
        <rFont val="Times New Roman Cyr"/>
        <family val="1"/>
      </rPr>
      <t>R</t>
    </r>
    <r>
      <rPr>
        <sz val="14"/>
        <rFont val="Times New Roman Cyr"/>
        <family val="1"/>
      </rPr>
      <t>, км</t>
    </r>
  </si>
  <si>
    <t>уровни радиации и обозначено место расположения объекта.</t>
  </si>
  <si>
    <r>
      <t xml:space="preserve">    и оценка их влияния на человека в зонах  </t>
    </r>
    <r>
      <rPr>
        <b/>
        <u val="single"/>
        <sz val="14"/>
        <color indexed="10"/>
        <rFont val="Times New Roman Cyr"/>
        <family val="1"/>
      </rPr>
      <t>М</t>
    </r>
    <r>
      <rPr>
        <u val="single"/>
        <sz val="14"/>
        <color indexed="12"/>
        <rFont val="Times New Roman Cyr"/>
        <family val="1"/>
      </rPr>
      <t xml:space="preserve">, </t>
    </r>
    <r>
      <rPr>
        <b/>
        <u val="single"/>
        <sz val="14"/>
        <color indexed="12"/>
        <rFont val="Times New Roman Cyr"/>
        <family val="1"/>
      </rPr>
      <t>А</t>
    </r>
    <r>
      <rPr>
        <u val="single"/>
        <sz val="14"/>
        <color indexed="12"/>
        <rFont val="Times New Roman Cyr"/>
        <family val="1"/>
      </rPr>
      <t xml:space="preserve">, </t>
    </r>
    <r>
      <rPr>
        <b/>
        <u val="single"/>
        <sz val="14"/>
        <color indexed="21"/>
        <rFont val="Times New Roman Cyr"/>
        <family val="1"/>
      </rPr>
      <t>Б</t>
    </r>
    <r>
      <rPr>
        <u val="single"/>
        <sz val="14"/>
        <color indexed="12"/>
        <rFont val="Times New Roman Cyr"/>
        <family val="1"/>
      </rPr>
      <t xml:space="preserve">, </t>
    </r>
    <r>
      <rPr>
        <b/>
        <u val="single"/>
        <sz val="14"/>
        <color indexed="20"/>
        <rFont val="Times New Roman Cyr"/>
        <family val="1"/>
      </rPr>
      <t xml:space="preserve">В </t>
    </r>
  </si>
  <si>
    <t>Отчёт</t>
  </si>
  <si>
    <t>Прогнозирование, выявление и оценка радиационной</t>
  </si>
  <si>
    <t>обстановки при аварии на АЭС</t>
  </si>
  <si>
    <t>Ф.И.О.</t>
  </si>
  <si>
    <t>Учебная группа</t>
  </si>
  <si>
    <t xml:space="preserve">  Оценка дозы облучения:</t>
  </si>
  <si>
    <t xml:space="preserve">  Предельное время пребывания человека на территории, ч</t>
  </si>
  <si>
    <t>Зона заражения на 1 час после аварии, Р/ч</t>
  </si>
  <si>
    <t xml:space="preserve">  Уровень радиации на границе зоны (Лист 1, Рис. 1), Р/ч</t>
  </si>
  <si>
    <r>
      <t>Уровень радиации на границе зоны (</t>
    </r>
    <r>
      <rPr>
        <sz val="11"/>
        <rFont val="Times New Roman Cyr"/>
        <family val="1"/>
      </rPr>
      <t>Лист 1, Рис.1</t>
    </r>
    <r>
      <rPr>
        <sz val="14"/>
        <rFont val="Times New Roman Cyr"/>
        <family val="1"/>
      </rPr>
      <t>), Р/ч</t>
    </r>
  </si>
  <si>
    <t>Зона отчуждения</t>
  </si>
  <si>
    <t>Зона ограниченного нахождения</t>
  </si>
  <si>
    <t>Зона временного пребывания</t>
  </si>
  <si>
    <r>
      <t>Границы зон</t>
    </r>
    <r>
      <rPr>
        <sz val="12"/>
        <rFont val="Times New Roman Cyr"/>
        <family val="1"/>
      </rPr>
      <t xml:space="preserve"> (км) радиоационного заражения по отношению к населению</t>
    </r>
  </si>
  <si>
    <t>Уровень радиации опасен</t>
  </si>
  <si>
    <t>Границы зон (км) через год после аварии:</t>
  </si>
  <si>
    <t>Не более природного фона</t>
  </si>
  <si>
    <t xml:space="preserve"> - в деревянном доме</t>
  </si>
  <si>
    <t xml:space="preserve"> - в  ПРУ</t>
  </si>
  <si>
    <t xml:space="preserve"> - в убежище 4-го класса</t>
  </si>
  <si>
    <t xml:space="preserve">   Исполнители:</t>
  </si>
  <si>
    <t xml:space="preserve"> Преподаватель:</t>
  </si>
  <si>
    <t>Дата</t>
  </si>
  <si>
    <t>Прогнозирование,выявление и оценка радиационной</t>
  </si>
  <si>
    <t>2. Порядок выполнения работы</t>
  </si>
  <si>
    <t>Структура программы</t>
  </si>
  <si>
    <t>Лист 1</t>
  </si>
  <si>
    <t>Лист 2</t>
  </si>
  <si>
    <t xml:space="preserve">  Общие сведения.</t>
  </si>
  <si>
    <t xml:space="preserve">  Порядок выполнения работы.</t>
  </si>
  <si>
    <t>Лист 3</t>
  </si>
  <si>
    <t xml:space="preserve">  Контрольные вопросы к защите работы.</t>
  </si>
  <si>
    <t xml:space="preserve">  Варианты заданий.</t>
  </si>
  <si>
    <t xml:space="preserve">  Справочные данные.</t>
  </si>
  <si>
    <t>Лист 4</t>
  </si>
  <si>
    <t xml:space="preserve">  Программа расчёта.</t>
  </si>
  <si>
    <t xml:space="preserve">  Задание № 1.</t>
  </si>
  <si>
    <t xml:space="preserve">  Задание № 2.</t>
  </si>
  <si>
    <t>Лист 5</t>
  </si>
  <si>
    <t>Отчёт по работе.</t>
  </si>
  <si>
    <t xml:space="preserve">Диаграмма 1 </t>
  </si>
  <si>
    <t>Определение зоны радиационного</t>
  </si>
  <si>
    <t>заражения, в которую попадает объект.</t>
  </si>
  <si>
    <t>Выполнение работы</t>
  </si>
  <si>
    <t xml:space="preserve">  1. Ознакомиться с общими сведениями (Лист 1).</t>
  </si>
  <si>
    <t xml:space="preserve">  2. Получить от преподавателя вариант задания (см. Лист 3).</t>
  </si>
  <si>
    <t xml:space="preserve">  4. Выполнить оценку дозы радиационного облучения, используя</t>
  </si>
  <si>
    <t xml:space="preserve">  таблицу 2, Лист 3.</t>
  </si>
  <si>
    <t xml:space="preserve">  5. Определить по программе границы зон радиоактивного зараже-</t>
  </si>
  <si>
    <t xml:space="preserve">  жения, которые формируются через две недели и через год после</t>
  </si>
  <si>
    <t xml:space="preserve">  начала аварии.</t>
  </si>
  <si>
    <t xml:space="preserve">  7. Выполнить оценку дозы радиационного облучения, используя</t>
  </si>
  <si>
    <t xml:space="preserve">  8. Заполнить отчёт по работе и предъявить его преподавателю.</t>
  </si>
  <si>
    <t xml:space="preserve">  9. Ответить на несколько контрольных вопросов по работе.</t>
  </si>
  <si>
    <t xml:space="preserve">  10. Распечатать отчёт или оформить его в рукописной форме.</t>
  </si>
  <si>
    <t xml:space="preserve">Контрольные вопросы </t>
  </si>
  <si>
    <t>к защите практической работы</t>
  </si>
  <si>
    <t xml:space="preserve">  1. Виды радиационных аварий.</t>
  </si>
  <si>
    <t xml:space="preserve">  2. Особенности радиационной аварии на АЭС без разрушения</t>
  </si>
  <si>
    <t xml:space="preserve">  реактора.</t>
  </si>
  <si>
    <t xml:space="preserve">  3. Особенности катастрофической аварии на АЭС.</t>
  </si>
  <si>
    <t xml:space="preserve">  4. Причина длительного радиоактивного заражения местности при</t>
  </si>
  <si>
    <t xml:space="preserve">  катастрофической аварии на АЭС.</t>
  </si>
  <si>
    <t xml:space="preserve">  5. Последствия Чернобыльской катастрофы.</t>
  </si>
  <si>
    <t xml:space="preserve">  6. Цели "прогнозирования" радиационной обстановки.</t>
  </si>
  <si>
    <t xml:space="preserve">  7. Перечислить 5 зон радиоактивного заражения.</t>
  </si>
  <si>
    <t xml:space="preserve">  8. Время, к которому приводятся измеренные уровни радиации.</t>
  </si>
  <si>
    <t xml:space="preserve">  9. Цели "выявления" радиационной обстановки. </t>
  </si>
  <si>
    <t xml:space="preserve">  10. Зоны радиоактивного заражения по отношению к населению;</t>
  </si>
  <si>
    <t xml:space="preserve">  их границы.</t>
  </si>
  <si>
    <t xml:space="preserve">  11. Сравнить спад уровней радиации при ядерном взрыве и при</t>
  </si>
  <si>
    <t xml:space="preserve">  аварии на АЭС.</t>
  </si>
  <si>
    <t xml:space="preserve">  обстановки.</t>
  </si>
  <si>
    <t xml:space="preserve">  13. Перечислить специальные меры по ограничению распростране-</t>
  </si>
  <si>
    <t xml:space="preserve">  ния выброса радиоактивных веществ.</t>
  </si>
  <si>
    <t xml:space="preserve">  14. Перечислить основные меры по защите персонала и населения</t>
  </si>
  <si>
    <t xml:space="preserve">  от радиоактивного заражения.</t>
  </si>
  <si>
    <t xml:space="preserve">  застал Вас на открытой местности.</t>
  </si>
  <si>
    <t xml:space="preserve">  15. Первоочередные действия, если сигнал Радиационная опасность</t>
  </si>
  <si>
    <t xml:space="preserve">  16. Первоочередные действия, если сигнал Радиационная опасность</t>
  </si>
  <si>
    <t xml:space="preserve">  застал Вас дома.</t>
  </si>
  <si>
    <t xml:space="preserve">  17. Количество видов доз ионизирующих излучений.</t>
  </si>
  <si>
    <t xml:space="preserve">  19. Бытовой дозиметр показывает мощность эквивалентной дозы</t>
  </si>
  <si>
    <t xml:space="preserve">  гамма излучения природного фона 0,15мкЗв/ч. Перевести это</t>
  </si>
  <si>
    <t xml:space="preserve">  значение в мкР/ч.</t>
  </si>
  <si>
    <t xml:space="preserve">  18. Цель оценки энергии ионизирующих излучений по эквивалент-</t>
  </si>
  <si>
    <t xml:space="preserve">  ной дозе.</t>
  </si>
  <si>
    <t xml:space="preserve">  12. Показатели, которые определяются при "оценке" радиационной</t>
  </si>
  <si>
    <t>ных излучений. Авария может возникнуть без разрушения реактора и</t>
  </si>
  <si>
    <t xml:space="preserve">  Определяется возможное время начала выпадения радиоактивных</t>
  </si>
  <si>
    <t xml:space="preserve">    Простирается примерно на расстоянии от 70 до 100км.</t>
  </si>
  <si>
    <r>
      <t xml:space="preserve">  2. Полученная доза  </t>
    </r>
    <r>
      <rPr>
        <b/>
        <sz val="14"/>
        <color indexed="10"/>
        <rFont val="Times New Roman Cyr"/>
        <family val="1"/>
      </rPr>
      <t xml:space="preserve">Д </t>
    </r>
    <r>
      <rPr>
        <sz val="14"/>
        <rFont val="Times New Roman Cyr"/>
        <family val="1"/>
      </rPr>
      <t xml:space="preserve">(P)  радиоактивного излучения: </t>
    </r>
  </si>
  <si>
    <t>коэффициент ослабления радиации транспортом, зда-</t>
  </si>
  <si>
    <r>
      <t>К</t>
    </r>
    <r>
      <rPr>
        <vertAlign val="subscript"/>
        <sz val="12"/>
        <rFont val="Times New Roman Cyr"/>
        <family val="1"/>
      </rPr>
      <t>осл.</t>
    </r>
    <r>
      <rPr>
        <sz val="12"/>
        <rFont val="Times New Roman Cyr"/>
        <family val="1"/>
      </rPr>
      <t xml:space="preserve">= </t>
    </r>
    <r>
      <rPr>
        <b/>
        <sz val="12"/>
        <rFont val="Times New Roman Cyr"/>
        <family val="1"/>
      </rPr>
      <t>5</t>
    </r>
    <r>
      <rPr>
        <sz val="12"/>
        <rFont val="Times New Roman Cyr"/>
        <family val="1"/>
      </rPr>
      <t>;</t>
    </r>
  </si>
  <si>
    <r>
      <t>К</t>
    </r>
    <r>
      <rPr>
        <vertAlign val="subscript"/>
        <sz val="12"/>
        <rFont val="Times New Roman Cyr"/>
        <family val="1"/>
      </rPr>
      <t>осл.</t>
    </r>
    <r>
      <rPr>
        <sz val="12"/>
        <rFont val="Times New Roman Cyr"/>
        <family val="1"/>
      </rPr>
      <t xml:space="preserve">= </t>
    </r>
    <r>
      <rPr>
        <b/>
        <sz val="12"/>
        <rFont val="Times New Roman Cyr"/>
        <family val="1"/>
      </rPr>
      <t>15</t>
    </r>
    <r>
      <rPr>
        <sz val="12"/>
        <rFont val="Times New Roman Cyr"/>
        <family val="1"/>
      </rPr>
      <t>;</t>
    </r>
  </si>
  <si>
    <r>
      <t>К</t>
    </r>
    <r>
      <rPr>
        <vertAlign val="subscript"/>
        <sz val="12"/>
        <rFont val="Times New Roman Cyr"/>
        <family val="1"/>
      </rPr>
      <t>осл.</t>
    </r>
    <r>
      <rPr>
        <sz val="12"/>
        <rFont val="Times New Roman Cyr"/>
        <family val="1"/>
      </rPr>
      <t xml:space="preserve">= </t>
    </r>
    <r>
      <rPr>
        <b/>
        <sz val="12"/>
        <rFont val="Times New Roman Cyr"/>
        <family val="1"/>
      </rPr>
      <t>500</t>
    </r>
    <r>
      <rPr>
        <sz val="12"/>
        <rFont val="Times New Roman Cyr"/>
        <family val="1"/>
      </rPr>
      <t>;</t>
    </r>
  </si>
  <si>
    <r>
      <t>К</t>
    </r>
    <r>
      <rPr>
        <vertAlign val="subscript"/>
        <sz val="12"/>
        <rFont val="Times New Roman Cyr"/>
        <family val="1"/>
      </rPr>
      <t>осл.</t>
    </r>
    <r>
      <rPr>
        <sz val="12"/>
        <rFont val="Times New Roman Cyr"/>
        <family val="1"/>
      </rPr>
      <t xml:space="preserve">= </t>
    </r>
    <r>
      <rPr>
        <b/>
        <sz val="12"/>
        <rFont val="Times New Roman Cyr"/>
        <family val="1"/>
      </rPr>
      <t>1000</t>
    </r>
    <r>
      <rPr>
        <sz val="12"/>
        <rFont val="Times New Roman Cyr"/>
        <family val="1"/>
      </rPr>
      <t>.</t>
    </r>
  </si>
  <si>
    <r>
      <t xml:space="preserve">  3. Допустимое время пребывания на заражённой местности t</t>
    </r>
    <r>
      <rPr>
        <vertAlign val="subscript"/>
        <sz val="14"/>
        <rFont val="Times New Roman Cyr"/>
        <family val="1"/>
      </rPr>
      <t>доп.</t>
    </r>
    <r>
      <rPr>
        <sz val="14"/>
        <rFont val="Times New Roman Cyr"/>
        <family val="1"/>
      </rPr>
      <t>:</t>
    </r>
  </si>
  <si>
    <t>Локализацию реактора путём засыпки его песком, глиной,</t>
  </si>
  <si>
    <t>сооружения бетонного саргофага.</t>
  </si>
  <si>
    <t>защиты (СИЗ) для населения.</t>
  </si>
  <si>
    <t xml:space="preserve">  на стакан воды - для взрослых, и 1-2 капли на 100 грамм жидкости -  </t>
  </si>
  <si>
    <t xml:space="preserve">  6. Помещение можно оставлять только при крайней необходимости,</t>
  </si>
  <si>
    <t xml:space="preserve">Единицы измерения. </t>
  </si>
  <si>
    <r>
      <t xml:space="preserve">3. Эквивалентная доза </t>
    </r>
    <r>
      <rPr>
        <b/>
        <u val="single"/>
        <sz val="14"/>
        <rFont val="Times New Roman Cyr"/>
        <family val="1"/>
      </rPr>
      <t>Д</t>
    </r>
    <r>
      <rPr>
        <b/>
        <u val="single"/>
        <vertAlign val="subscript"/>
        <sz val="14"/>
        <rFont val="Times New Roman Cyr"/>
        <family val="1"/>
      </rPr>
      <t>эк</t>
    </r>
    <r>
      <rPr>
        <vertAlign val="subscript"/>
        <sz val="14"/>
        <rFont val="Times New Roman Cyr"/>
        <family val="1"/>
      </rPr>
      <t>.</t>
    </r>
    <r>
      <rPr>
        <sz val="14"/>
        <rFont val="Times New Roman Cyr"/>
        <family val="1"/>
      </rPr>
      <t>- учитывает разный биологический</t>
    </r>
  </si>
  <si>
    <t xml:space="preserve">  эффект ионизирующих излучений.</t>
  </si>
  <si>
    <t xml:space="preserve">  3. Ввести в программу (Лист 4) исходные данные Задания 1(Лист 3).</t>
  </si>
  <si>
    <t xml:space="preserve">  6. Ввести в программу (Лист 4) исходные данные Задания 2 (Лист 3).</t>
  </si>
  <si>
    <t>века в зоне заражения, ч</t>
  </si>
  <si>
    <t>Справочные данные</t>
  </si>
  <si>
    <r>
      <t xml:space="preserve">Зона  заражения, куда попадает объект (рис.1, </t>
    </r>
    <r>
      <rPr>
        <sz val="11"/>
        <rFont val="Times New Roman Cyr"/>
        <family val="1"/>
      </rPr>
      <t>Лист 1</t>
    </r>
    <r>
      <rPr>
        <sz val="14"/>
        <rFont val="Times New Roman Cyr"/>
        <family val="1"/>
      </rPr>
      <t>)</t>
    </r>
  </si>
  <si>
    <t>Данные для построения Диаграммы 1 (Задание 1)</t>
  </si>
  <si>
    <r>
      <t xml:space="preserve"> Название зоны </t>
    </r>
    <r>
      <rPr>
        <sz val="11"/>
        <rFont val="Times New Roman Cyr"/>
        <family val="1"/>
      </rPr>
      <t>(см. Лист 1)</t>
    </r>
    <r>
      <rPr>
        <sz val="14"/>
        <rFont val="Times New Roman Cyr"/>
        <family val="1"/>
      </rPr>
      <t>:</t>
    </r>
  </si>
  <si>
    <t>скопировать из Листа 4</t>
  </si>
  <si>
    <r>
      <t xml:space="preserve"> Название зоны </t>
    </r>
    <r>
      <rPr>
        <sz val="10"/>
        <rFont val="Times New Roman Cyr"/>
        <family val="1"/>
      </rPr>
      <t>(см. Лист 1)</t>
    </r>
    <r>
      <rPr>
        <sz val="14"/>
        <rFont val="Times New Roman Cyr"/>
        <family val="1"/>
      </rPr>
      <t>:</t>
    </r>
  </si>
  <si>
    <t>Зона Г</t>
  </si>
  <si>
    <r>
      <t>облака V</t>
    </r>
    <r>
      <rPr>
        <vertAlign val="subscript"/>
        <sz val="14"/>
        <rFont val="Times New Roman Cyr"/>
        <family val="1"/>
      </rPr>
      <t>об.</t>
    </r>
    <r>
      <rPr>
        <sz val="14"/>
        <rFont val="Times New Roman Cyr"/>
        <family val="1"/>
      </rPr>
      <t>, м/с</t>
    </r>
  </si>
  <si>
    <t>Доза начала возникновения лучевой болезни, Р</t>
  </si>
  <si>
    <t xml:space="preserve"> </t>
  </si>
  <si>
    <t xml:space="preserve"> на территории объекта     </t>
  </si>
  <si>
    <t xml:space="preserve"> в каменном здании </t>
  </si>
  <si>
    <t xml:space="preserve"> в деревянном доме </t>
  </si>
  <si>
    <t xml:space="preserve">       (скопировать из Листа 3, таблица 2)</t>
  </si>
  <si>
    <t>отчуждения (см. Лист1, п. 1.3.), Р/ч</t>
  </si>
  <si>
    <t xml:space="preserve">Уровень радиации на нижней границе зоны  </t>
  </si>
  <si>
    <t xml:space="preserve">Уровень радиации на нижней границе зоны ограни-   </t>
  </si>
  <si>
    <t>ченного нахождения людей (см. Лист 1, п. 1.3.)</t>
  </si>
  <si>
    <t xml:space="preserve">Уровень радиации на нижней границе зоны времен- </t>
  </si>
  <si>
    <t>ного пребывания людей (см. Лист 1, п. 1.3.)</t>
  </si>
  <si>
    <t>1. Зона отчуждения (Р равно или больше 20мР/ч (0,02Р/ч)).</t>
  </si>
  <si>
    <t>Саркофаг на четвёртом блоке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</si>
</sst>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54">
    <font>
      <sz val="12"/>
      <name val="Times New Roman Cyr"/>
      <family val="0"/>
    </font>
    <font>
      <sz val="14"/>
      <name val="Times New Roman Cyr"/>
      <family val="1"/>
    </font>
    <font>
      <vertAlign val="subscript"/>
      <sz val="14"/>
      <name val="Times New Roman Cyr"/>
      <family val="1"/>
    </font>
    <font>
      <b/>
      <sz val="14"/>
      <name val="Times New Roman Cyr"/>
      <family val="1"/>
    </font>
    <font>
      <u val="single"/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vertAlign val="subscript"/>
      <sz val="10"/>
      <name val="Times New Roman Cyr"/>
      <family val="1"/>
    </font>
    <font>
      <sz val="14"/>
      <color indexed="9"/>
      <name val="Times New Roman Cyr"/>
      <family val="1"/>
    </font>
    <font>
      <b/>
      <sz val="16"/>
      <name val="Times New Roman Cyr"/>
      <family val="1"/>
    </font>
    <font>
      <b/>
      <sz val="16"/>
      <color indexed="9"/>
      <name val="Times New Roman Cyr"/>
      <family val="1"/>
    </font>
    <font>
      <sz val="14"/>
      <color indexed="62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sz val="14"/>
      <color indexed="10"/>
      <name val="Times New Roman Cyr"/>
      <family val="1"/>
    </font>
    <font>
      <sz val="14"/>
      <color indexed="10"/>
      <name val="Times New Roman Cyr"/>
      <family val="1"/>
    </font>
    <font>
      <b/>
      <sz val="14"/>
      <color indexed="12"/>
      <name val="Times New Roman Cyr"/>
      <family val="1"/>
    </font>
    <font>
      <sz val="14"/>
      <color indexed="12"/>
      <name val="Times New Roman Cyr"/>
      <family val="1"/>
    </font>
    <font>
      <b/>
      <sz val="14"/>
      <color indexed="17"/>
      <name val="Times New Roman Cyr"/>
      <family val="1"/>
    </font>
    <font>
      <sz val="14"/>
      <color indexed="17"/>
      <name val="Times New Roman Cyr"/>
      <family val="1"/>
    </font>
    <font>
      <b/>
      <sz val="14"/>
      <color indexed="20"/>
      <name val="Times New Roman Cyr"/>
      <family val="1"/>
    </font>
    <font>
      <sz val="14"/>
      <color indexed="20"/>
      <name val="Times New Roman Cyr"/>
      <family val="1"/>
    </font>
    <font>
      <sz val="8"/>
      <color indexed="8"/>
      <name val="Times New Roman"/>
      <family val="0"/>
    </font>
    <font>
      <u val="single"/>
      <sz val="14"/>
      <color indexed="10"/>
      <name val="Times New Roman Cyr"/>
      <family val="1"/>
    </font>
    <font>
      <u val="single"/>
      <sz val="14"/>
      <color indexed="20"/>
      <name val="Times New Roman Cyr"/>
      <family val="1"/>
    </font>
    <font>
      <u val="single"/>
      <sz val="14"/>
      <color indexed="12"/>
      <name val="Times New Roman Cyr"/>
      <family val="1"/>
    </font>
    <font>
      <b/>
      <u val="single"/>
      <sz val="14"/>
      <name val="Times New Roman Cyr"/>
      <family val="1"/>
    </font>
    <font>
      <vertAlign val="subscript"/>
      <sz val="12"/>
      <name val="Times New Roman Cyr"/>
      <family val="1"/>
    </font>
    <font>
      <b/>
      <vertAlign val="subscript"/>
      <sz val="14"/>
      <name val="Times New Roman Cyr"/>
      <family val="1"/>
    </font>
    <font>
      <b/>
      <sz val="14"/>
      <color indexed="61"/>
      <name val="Times New Roman Cyr"/>
      <family val="1"/>
    </font>
    <font>
      <b/>
      <u val="single"/>
      <sz val="14"/>
      <color indexed="10"/>
      <name val="Times New Roman Cyr"/>
      <family val="1"/>
    </font>
    <font>
      <b/>
      <u val="single"/>
      <vertAlign val="subscript"/>
      <sz val="14"/>
      <color indexed="10"/>
      <name val="Times New Roman Cyr"/>
      <family val="1"/>
    </font>
    <font>
      <u val="single"/>
      <vertAlign val="subscript"/>
      <sz val="14"/>
      <name val="Times New Roman Cyr"/>
      <family val="1"/>
    </font>
    <font>
      <b/>
      <u val="single"/>
      <vertAlign val="subscript"/>
      <sz val="14"/>
      <name val="Times New Roman Cyr"/>
      <family val="1"/>
    </font>
    <font>
      <b/>
      <u val="single"/>
      <sz val="14"/>
      <color indexed="12"/>
      <name val="Times New Roman Cyr"/>
      <family val="1"/>
    </font>
    <font>
      <b/>
      <u val="single"/>
      <vertAlign val="subscript"/>
      <sz val="14"/>
      <color indexed="12"/>
      <name val="Times New Roman Cyr"/>
      <family val="1"/>
    </font>
    <font>
      <b/>
      <vertAlign val="subscript"/>
      <sz val="14"/>
      <color indexed="12"/>
      <name val="Times New Roman Cyr"/>
      <family val="1"/>
    </font>
    <font>
      <sz val="14"/>
      <color indexed="61"/>
      <name val="Times New Roman Cyr"/>
      <family val="1"/>
    </font>
    <font>
      <sz val="11"/>
      <color indexed="8"/>
      <name val="Times New Roman"/>
      <family val="1"/>
    </font>
    <font>
      <b/>
      <u val="single"/>
      <sz val="14"/>
      <color indexed="21"/>
      <name val="Times New Roman Cyr"/>
      <family val="1"/>
    </font>
    <font>
      <b/>
      <u val="single"/>
      <sz val="14"/>
      <color indexed="20"/>
      <name val="Times New Roman Cyr"/>
      <family val="1"/>
    </font>
    <font>
      <sz val="20"/>
      <name val="Arial Cyr"/>
      <family val="2"/>
    </font>
    <font>
      <sz val="10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i/>
      <sz val="14"/>
      <name val="Times New Roman Cyr"/>
      <family val="1"/>
    </font>
    <font>
      <b/>
      <sz val="16"/>
      <color indexed="61"/>
      <name val="Arial Cyr"/>
      <family val="2"/>
    </font>
    <font>
      <sz val="16"/>
      <name val="Times New Roman Cyr"/>
      <family val="1"/>
    </font>
    <font>
      <u val="single"/>
      <sz val="16"/>
      <name val="Times New Roman Cyr"/>
      <family val="1"/>
    </font>
    <font>
      <b/>
      <u val="single"/>
      <sz val="20"/>
      <name val="Arial Cyr"/>
      <family val="2"/>
    </font>
    <font>
      <sz val="9"/>
      <name val="Times New Roman Cyr"/>
      <family val="1"/>
    </font>
    <font>
      <i/>
      <u val="single"/>
      <sz val="14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 style="thin"/>
      <top style="thick">
        <color indexed="12"/>
      </top>
      <bottom>
        <color indexed="63"/>
      </bottom>
    </border>
    <border>
      <left>
        <color indexed="63"/>
      </left>
      <right style="thin"/>
      <top style="thick">
        <color indexed="51"/>
      </top>
      <bottom>
        <color indexed="63"/>
      </bottom>
    </border>
    <border>
      <left style="thick">
        <color indexed="28"/>
      </left>
      <right>
        <color indexed="63"/>
      </right>
      <top style="thick">
        <color indexed="28"/>
      </top>
      <bottom>
        <color indexed="63"/>
      </bottom>
    </border>
    <border>
      <left>
        <color indexed="63"/>
      </left>
      <right>
        <color indexed="63"/>
      </right>
      <top style="thick">
        <color indexed="28"/>
      </top>
      <bottom>
        <color indexed="63"/>
      </bottom>
    </border>
    <border>
      <left>
        <color indexed="63"/>
      </left>
      <right style="thick">
        <color indexed="28"/>
      </right>
      <top style="thick">
        <color indexed="28"/>
      </top>
      <bottom>
        <color indexed="63"/>
      </bottom>
    </border>
    <border>
      <left style="thick">
        <color indexed="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8"/>
      </right>
      <top>
        <color indexed="63"/>
      </top>
      <bottom>
        <color indexed="63"/>
      </bottom>
    </border>
    <border>
      <left style="thick">
        <color indexed="28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 style="thick">
        <color indexed="28"/>
      </right>
      <top>
        <color indexed="63"/>
      </top>
      <bottom style="thick">
        <color indexed="28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51"/>
      </left>
      <right>
        <color indexed="63"/>
      </right>
      <top style="thick">
        <color indexed="51"/>
      </top>
      <bottom style="thick">
        <color indexed="51"/>
      </bottom>
    </border>
    <border>
      <left>
        <color indexed="63"/>
      </left>
      <right>
        <color indexed="63"/>
      </right>
      <top style="thick">
        <color indexed="51"/>
      </top>
      <bottom style="thick">
        <color indexed="51"/>
      </bottom>
    </border>
    <border>
      <left>
        <color indexed="63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5" fontId="1" fillId="0" borderId="0" xfId="0" applyNumberFormat="1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0" fontId="1" fillId="0" borderId="9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8" fillId="3" borderId="11" xfId="0" applyFont="1" applyFill="1" applyBorder="1" applyAlignment="1">
      <alignment/>
    </xf>
    <xf numFmtId="0" fontId="10" fillId="3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9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1" fillId="0" borderId="0" xfId="0" applyFont="1" applyAlignment="1">
      <alignment/>
    </xf>
    <xf numFmtId="0" fontId="11" fillId="0" borderId="33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7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26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0" fontId="47" fillId="0" borderId="0" xfId="0" applyFont="1" applyBorder="1" applyAlignment="1">
      <alignment/>
    </xf>
    <xf numFmtId="0" fontId="1" fillId="0" borderId="9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9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hidden="1"/>
    </xf>
    <xf numFmtId="0" fontId="3" fillId="0" borderId="0" xfId="0" applyNumberFormat="1" applyFont="1" applyBorder="1" applyAlignment="1" applyProtection="1">
      <alignment/>
      <protection hidden="1"/>
    </xf>
    <xf numFmtId="0" fontId="1" fillId="0" borderId="10" xfId="0" applyNumberFormat="1" applyFont="1" applyBorder="1" applyAlignment="1" applyProtection="1">
      <alignment/>
      <protection hidden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>
      <alignment/>
    </xf>
    <xf numFmtId="0" fontId="3" fillId="0" borderId="55" xfId="0" applyFont="1" applyBorder="1" applyAlignment="1" applyProtection="1">
      <alignment horizontal="center"/>
      <protection hidden="1"/>
    </xf>
    <xf numFmtId="2" fontId="1" fillId="0" borderId="2" xfId="0" applyNumberFormat="1" applyFont="1" applyBorder="1" applyAlignment="1" applyProtection="1">
      <alignment/>
      <protection hidden="1"/>
    </xf>
    <xf numFmtId="2" fontId="1" fillId="0" borderId="9" xfId="0" applyNumberFormat="1" applyFont="1" applyBorder="1" applyAlignment="1" applyProtection="1">
      <alignment/>
      <protection hidden="1"/>
    </xf>
    <xf numFmtId="165" fontId="1" fillId="0" borderId="9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10" fillId="3" borderId="57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3" fillId="4" borderId="0" xfId="0" applyFont="1" applyFill="1" applyAlignment="1">
      <alignment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3" borderId="67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14" fontId="0" fillId="0" borderId="64" xfId="0" applyNumberFormat="1" applyFont="1" applyBorder="1" applyAlignment="1" applyProtection="1">
      <alignment horizontal="center"/>
      <protection hidden="1"/>
    </xf>
    <xf numFmtId="14" fontId="0" fillId="0" borderId="66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>
      <alignment/>
    </xf>
    <xf numFmtId="0" fontId="1" fillId="0" borderId="64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Определение зоны радиационного заражения, в которую попадает объект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9"/>
          <c:w val="0.9745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993366"/>
              </a:solidFill>
            </c:spPr>
          </c:dPt>
          <c:dPt>
            <c:idx val="5"/>
            <c:invertIfNegative val="0"/>
            <c:spPr>
              <a:solidFill>
                <a:srgbClr val="99CC0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Лист4!$B$99:$I$99</c:f>
              <c:strCache>
                <c:ptCount val="8"/>
                <c:pt idx="0">
                  <c:v>Расстояние до объекта, R</c:v>
                </c:pt>
                <c:pt idx="3">
                  <c:v>Зона Г</c:v>
                </c:pt>
                <c:pt idx="4">
                  <c:v>Зона В</c:v>
                </c:pt>
                <c:pt idx="5">
                  <c:v>Зона Б</c:v>
                </c:pt>
                <c:pt idx="6">
                  <c:v>Зона А</c:v>
                </c:pt>
                <c:pt idx="7">
                  <c:v>Зона М</c:v>
                </c:pt>
              </c:strCache>
            </c:strRef>
          </c:cat>
          <c:val>
            <c:numRef>
              <c:f>Лист4!$B$100:$I$100</c:f>
              <c:numCache>
                <c:ptCount val="8"/>
                <c:pt idx="0">
                  <c:v>0</c:v>
                </c:pt>
                <c:pt idx="3">
                  <c:v>28</c:v>
                </c:pt>
                <c:pt idx="4">
                  <c:v>48</c:v>
                </c:pt>
                <c:pt idx="5">
                  <c:v>80</c:v>
                </c:pt>
                <c:pt idx="6">
                  <c:v>200</c:v>
                </c:pt>
                <c:pt idx="7">
                  <c:v>340</c:v>
                </c:pt>
              </c:numCache>
            </c:numRef>
          </c:val>
        </c:ser>
        <c:axId val="29050659"/>
        <c:axId val="60129340"/>
      </c:barChart>
      <c:catAx>
        <c:axId val="29050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60129340"/>
        <c:crosses val="autoZero"/>
        <c:auto val="1"/>
        <c:lblOffset val="100"/>
        <c:noMultiLvlLbl val="0"/>
      </c:catAx>
      <c:valAx>
        <c:axId val="60129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км</a:t>
                </a:r>
              </a:p>
            </c:rich>
          </c:tx>
          <c:layout>
            <c:manualLayout>
              <c:xMode val="factor"/>
              <c:yMode val="factor"/>
              <c:x val="0.005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50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20</xdr:row>
      <xdr:rowOff>47625</xdr:rowOff>
    </xdr:from>
    <xdr:to>
      <xdr:col>3</xdr:col>
      <xdr:colOff>609600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57750"/>
          <a:ext cx="2590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29</xdr:row>
      <xdr:rowOff>0</xdr:rowOff>
    </xdr:from>
    <xdr:to>
      <xdr:col>3</xdr:col>
      <xdr:colOff>742950</xdr:colOff>
      <xdr:row>33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943725"/>
          <a:ext cx="3028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60</xdr:row>
      <xdr:rowOff>9525</xdr:rowOff>
    </xdr:from>
    <xdr:to>
      <xdr:col>8</xdr:col>
      <xdr:colOff>438150</xdr:colOff>
      <xdr:row>70</xdr:row>
      <xdr:rowOff>9525</xdr:rowOff>
    </xdr:to>
    <xdr:grpSp>
      <xdr:nvGrpSpPr>
        <xdr:cNvPr id="3" name="Group 75"/>
        <xdr:cNvGrpSpPr>
          <a:grpSpLocks/>
        </xdr:cNvGrpSpPr>
      </xdr:nvGrpSpPr>
      <xdr:grpSpPr>
        <a:xfrm>
          <a:off x="352425" y="14354175"/>
          <a:ext cx="6257925" cy="1905000"/>
          <a:chOff x="45" y="2186"/>
          <a:chExt cx="786" cy="360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46" y="2193"/>
            <a:ext cx="0" cy="31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45" y="2232"/>
            <a:ext cx="688" cy="14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48" y="2235"/>
            <a:ext cx="501" cy="140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48" y="2241"/>
            <a:ext cx="377" cy="132"/>
          </a:xfrm>
          <a:prstGeom prst="ellipse">
            <a:avLst/>
          </a:prstGeom>
          <a:solidFill>
            <a:srgbClr val="99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49" y="2251"/>
            <a:ext cx="257" cy="109"/>
          </a:xfrm>
          <a:prstGeom prst="ellipse">
            <a:avLst/>
          </a:prstGeom>
          <a:solidFill>
            <a:srgbClr val="800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51" y="2262"/>
            <a:ext cx="146" cy="9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46" y="2288"/>
            <a:ext cx="38" cy="3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765" y="2327"/>
            <a:ext cx="66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L, км
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21" y="2186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97" y="2310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06" y="2308"/>
            <a:ext cx="0" cy="1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27" y="2307"/>
            <a:ext cx="0" cy="1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51" y="2306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733" y="2306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149" y="2416"/>
            <a:ext cx="64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      28              48                80                 200                         340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73" y="2232"/>
            <a:ext cx="30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 Cyr"/>
                <a:ea typeface="Times New Roman Cyr"/>
                <a:cs typeface="Times New Roman Cyr"/>
              </a:rPr>
              <a:t>М</a:t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83" y="2241"/>
            <a:ext cx="24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 Cyr"/>
                <a:ea typeface="Times New Roman Cyr"/>
                <a:cs typeface="Times New Roman Cyr"/>
              </a:rPr>
              <a:t>А</a:t>
            </a:r>
          </a:p>
        </xdr:txBody>
      </xdr:sp>
      <xdr:sp>
        <xdr:nvSpPr>
          <xdr:cNvPr id="21" name="TextBox 21"/>
          <xdr:cNvSpPr txBox="1">
            <a:spLocks noChangeArrowheads="1"/>
          </xdr:cNvSpPr>
        </xdr:nvSpPr>
        <xdr:spPr>
          <a:xfrm>
            <a:off x="364" y="2245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 Cyr"/>
                <a:ea typeface="Times New Roman Cyr"/>
                <a:cs typeface="Times New Roman Cyr"/>
              </a:rPr>
              <a:t>Б</a:t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248" y="2249"/>
            <a:ext cx="25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 Cyr"/>
                <a:ea typeface="Times New Roman Cyr"/>
                <a:cs typeface="Times New Roman Cyr"/>
              </a:rPr>
              <a:t>В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157" y="2254"/>
            <a:ext cx="2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 Cyr"/>
                <a:ea typeface="Times New Roman Cyr"/>
                <a:cs typeface="Times New Roman Cyr"/>
              </a:rPr>
              <a:t>Г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118" y="2212"/>
            <a:ext cx="76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199" y="2216"/>
            <a:ext cx="62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310" y="2222"/>
            <a:ext cx="51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V="1">
            <a:off x="428" y="2223"/>
            <a:ext cx="42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V="1">
            <a:off x="594" y="2226"/>
            <a:ext cx="1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29" name="TextBox 29"/>
          <xdr:cNvSpPr txBox="1">
            <a:spLocks noChangeArrowheads="1"/>
          </xdr:cNvSpPr>
        </xdr:nvSpPr>
        <xdr:spPr>
          <a:xfrm>
            <a:off x="205" y="2186"/>
            <a:ext cx="34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 Cyr"/>
                <a:ea typeface="Times New Roman Cyr"/>
                <a:cs typeface="Times New Roman Cyr"/>
              </a:rPr>
              <a:t>14</a:t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278" y="2186"/>
            <a:ext cx="45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 Cyr"/>
                <a:ea typeface="Times New Roman Cyr"/>
                <a:cs typeface="Times New Roman Cyr"/>
              </a:rPr>
              <a:t>4,2</a:t>
            </a:r>
          </a:p>
        </xdr:txBody>
      </xdr:sp>
      <xdr:sp>
        <xdr:nvSpPr>
          <xdr:cNvPr id="31" name="TextBox 31"/>
          <xdr:cNvSpPr txBox="1">
            <a:spLocks noChangeArrowheads="1"/>
          </xdr:cNvSpPr>
        </xdr:nvSpPr>
        <xdr:spPr>
          <a:xfrm>
            <a:off x="367" y="2189"/>
            <a:ext cx="39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 Cyr"/>
                <a:ea typeface="Times New Roman Cyr"/>
                <a:cs typeface="Times New Roman Cyr"/>
              </a:rPr>
              <a:t>1,4</a:t>
            </a:r>
          </a:p>
        </xdr:txBody>
      </xdr:sp>
      <xdr:sp>
        <xdr:nvSpPr>
          <xdr:cNvPr id="32" name="TextBox 32"/>
          <xdr:cNvSpPr txBox="1">
            <a:spLocks noChangeArrowheads="1"/>
          </xdr:cNvSpPr>
        </xdr:nvSpPr>
        <xdr:spPr>
          <a:xfrm>
            <a:off x="479" y="2189"/>
            <a:ext cx="49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 Cyr"/>
                <a:ea typeface="Times New Roman Cyr"/>
                <a:cs typeface="Times New Roman Cyr"/>
              </a:rPr>
              <a:t>0,14</a:t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601" y="2196"/>
            <a:ext cx="72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 Cyr"/>
                <a:ea typeface="Times New Roman Cyr"/>
                <a:cs typeface="Times New Roman Cyr"/>
              </a:rPr>
              <a:t>0,025</a:t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704" y="2198"/>
            <a:ext cx="5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 Cyr"/>
                <a:ea typeface="Times New Roman Cyr"/>
                <a:cs typeface="Times New Roman Cyr"/>
              </a:rPr>
              <a:t>Р/ч</a:t>
            </a:r>
          </a:p>
        </xdr:txBody>
      </xdr:sp>
      <xdr:sp>
        <xdr:nvSpPr>
          <xdr:cNvPr id="35" name="TextBox 35"/>
          <xdr:cNvSpPr txBox="1">
            <a:spLocks noChangeArrowheads="1"/>
          </xdr:cNvSpPr>
        </xdr:nvSpPr>
        <xdr:spPr>
          <a:xfrm>
            <a:off x="60" y="2209"/>
            <a:ext cx="106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latin typeface="Times New Roman Cyr"/>
                <a:ea typeface="Times New Roman Cyr"/>
                <a:cs typeface="Times New Roman Cyr"/>
              </a:rPr>
              <a:t>Очаг ЧС</a:t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70" y="2239"/>
            <a:ext cx="15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577" y="2277"/>
            <a:ext cx="20" cy="24"/>
          </a:xfrm>
          <a:prstGeom prst="flowChartMerg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46" y="2307"/>
            <a:ext cx="6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586" y="2306"/>
            <a:ext cx="0" cy="19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8" y="2486"/>
            <a:ext cx="5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1" name="TextBox 41"/>
          <xdr:cNvSpPr txBox="1">
            <a:spLocks noChangeArrowheads="1"/>
          </xdr:cNvSpPr>
        </xdr:nvSpPr>
        <xdr:spPr>
          <a:xfrm>
            <a:off x="306" y="2448"/>
            <a:ext cx="34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Times New Roman Cyr"/>
                <a:ea typeface="Times New Roman Cyr"/>
                <a:cs typeface="Times New Roman Cyr"/>
              </a:rPr>
              <a:t>R</a:t>
            </a:r>
          </a:p>
        </xdr:txBody>
      </xdr:sp>
      <xdr:sp>
        <xdr:nvSpPr>
          <xdr:cNvPr id="42" name="TextBox 42"/>
          <xdr:cNvSpPr txBox="1">
            <a:spLocks noChangeArrowheads="1"/>
          </xdr:cNvSpPr>
        </xdr:nvSpPr>
        <xdr:spPr>
          <a:xfrm>
            <a:off x="63" y="2507"/>
            <a:ext cx="725" cy="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 Cyr"/>
                <a:ea typeface="Times New Roman Cyr"/>
                <a:cs typeface="Times New Roman Cyr"/>
              </a:rPr>
              <a:t>Рис. 1  Зоны радиоактивного заражения на 1ч после аварии на АЭС</a:t>
            </a:r>
          </a:p>
        </xdr:txBody>
      </xdr:sp>
      <xdr:sp>
        <xdr:nvSpPr>
          <xdr:cNvPr id="43" name="TextBox 43"/>
          <xdr:cNvSpPr txBox="1">
            <a:spLocks noChangeArrowheads="1"/>
          </xdr:cNvSpPr>
        </xdr:nvSpPr>
        <xdr:spPr>
          <a:xfrm>
            <a:off x="607" y="2272"/>
            <a:ext cx="87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 Cyr"/>
                <a:ea typeface="Times New Roman Cyr"/>
                <a:cs typeface="Times New Roman Cyr"/>
              </a:rPr>
              <a:t>Объект</a:t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733" y="2307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190500</xdr:colOff>
      <xdr:row>93</xdr:row>
      <xdr:rowOff>19050</xdr:rowOff>
    </xdr:from>
    <xdr:to>
      <xdr:col>4</xdr:col>
      <xdr:colOff>419100</xdr:colOff>
      <xdr:row>97</xdr:row>
      <xdr:rowOff>95250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21421725"/>
          <a:ext cx="2543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28575</xdr:colOff>
      <xdr:row>98</xdr:row>
      <xdr:rowOff>38100</xdr:rowOff>
    </xdr:from>
    <xdr:ext cx="2714625" cy="180975"/>
    <xdr:sp>
      <xdr:nvSpPr>
        <xdr:cNvPr id="46" name="AutoShape 50"/>
        <xdr:cNvSpPr>
          <a:spLocks/>
        </xdr:cNvSpPr>
      </xdr:nvSpPr>
      <xdr:spPr>
        <a:xfrm>
          <a:off x="800100" y="22393275"/>
          <a:ext cx="2714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Измеритель мощности дозы ДП-5В</a:t>
          </a:r>
        </a:p>
      </xdr:txBody>
    </xdr:sp>
    <xdr:clientData/>
  </xdr:oneCellAnchor>
  <xdr:twoCellAnchor editAs="oneCell">
    <xdr:from>
      <xdr:col>5</xdr:col>
      <xdr:colOff>419100</xdr:colOff>
      <xdr:row>92</xdr:row>
      <xdr:rowOff>161925</xdr:rowOff>
    </xdr:from>
    <xdr:to>
      <xdr:col>8</xdr:col>
      <xdr:colOff>561975</xdr:colOff>
      <xdr:row>98</xdr:row>
      <xdr:rowOff>0</xdr:rowOff>
    </xdr:to>
    <xdr:pic>
      <xdr:nvPicPr>
        <xdr:cNvPr id="47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76725" y="21336000"/>
          <a:ext cx="2457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114</xdr:row>
      <xdr:rowOff>66675</xdr:rowOff>
    </xdr:from>
    <xdr:ext cx="0" cy="114300"/>
    <xdr:sp>
      <xdr:nvSpPr>
        <xdr:cNvPr id="48" name="AutoShape 54"/>
        <xdr:cNvSpPr>
          <a:spLocks/>
        </xdr:cNvSpPr>
      </xdr:nvSpPr>
      <xdr:spPr>
        <a:xfrm>
          <a:off x="4629150" y="262223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twoCellAnchor editAs="oneCell">
    <xdr:from>
      <xdr:col>1</xdr:col>
      <xdr:colOff>190500</xdr:colOff>
      <xdr:row>185</xdr:row>
      <xdr:rowOff>38100</xdr:rowOff>
    </xdr:from>
    <xdr:to>
      <xdr:col>3</xdr:col>
      <xdr:colOff>657225</xdr:colOff>
      <xdr:row>190</xdr:row>
      <xdr:rowOff>123825</xdr:rowOff>
    </xdr:to>
    <xdr:pic>
      <xdr:nvPicPr>
        <xdr:cNvPr id="49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42271950"/>
          <a:ext cx="2009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196</xdr:row>
      <xdr:rowOff>133350</xdr:rowOff>
    </xdr:from>
    <xdr:to>
      <xdr:col>5</xdr:col>
      <xdr:colOff>238125</xdr:colOff>
      <xdr:row>197</xdr:row>
      <xdr:rowOff>38100</xdr:rowOff>
    </xdr:to>
    <xdr:sp>
      <xdr:nvSpPr>
        <xdr:cNvPr id="50" name="AutoShape 66"/>
        <xdr:cNvSpPr>
          <a:spLocks/>
        </xdr:cNvSpPr>
      </xdr:nvSpPr>
      <xdr:spPr>
        <a:xfrm>
          <a:off x="1962150" y="44777025"/>
          <a:ext cx="21336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</xdr:col>
      <xdr:colOff>304800</xdr:colOff>
      <xdr:row>161</xdr:row>
      <xdr:rowOff>104775</xdr:rowOff>
    </xdr:from>
    <xdr:to>
      <xdr:col>5</xdr:col>
      <xdr:colOff>666750</xdr:colOff>
      <xdr:row>161</xdr:row>
      <xdr:rowOff>219075</xdr:rowOff>
    </xdr:to>
    <xdr:sp>
      <xdr:nvSpPr>
        <xdr:cNvPr id="51" name="AutoShape 68"/>
        <xdr:cNvSpPr>
          <a:spLocks/>
        </xdr:cNvSpPr>
      </xdr:nvSpPr>
      <xdr:spPr>
        <a:xfrm>
          <a:off x="4162425" y="36718875"/>
          <a:ext cx="352425" cy="114300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</xdr:col>
      <xdr:colOff>333375</xdr:colOff>
      <xdr:row>162</xdr:row>
      <xdr:rowOff>95250</xdr:rowOff>
    </xdr:from>
    <xdr:to>
      <xdr:col>5</xdr:col>
      <xdr:colOff>685800</xdr:colOff>
      <xdr:row>162</xdr:row>
      <xdr:rowOff>209550</xdr:rowOff>
    </xdr:to>
    <xdr:sp>
      <xdr:nvSpPr>
        <xdr:cNvPr id="52" name="AutoShape 70"/>
        <xdr:cNvSpPr>
          <a:spLocks/>
        </xdr:cNvSpPr>
      </xdr:nvSpPr>
      <xdr:spPr>
        <a:xfrm>
          <a:off x="4191000" y="36957000"/>
          <a:ext cx="352425" cy="114300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</xdr:col>
      <xdr:colOff>333375</xdr:colOff>
      <xdr:row>163</xdr:row>
      <xdr:rowOff>76200</xdr:rowOff>
    </xdr:from>
    <xdr:to>
      <xdr:col>5</xdr:col>
      <xdr:colOff>685800</xdr:colOff>
      <xdr:row>163</xdr:row>
      <xdr:rowOff>190500</xdr:rowOff>
    </xdr:to>
    <xdr:sp>
      <xdr:nvSpPr>
        <xdr:cNvPr id="53" name="AutoShape 71"/>
        <xdr:cNvSpPr>
          <a:spLocks/>
        </xdr:cNvSpPr>
      </xdr:nvSpPr>
      <xdr:spPr>
        <a:xfrm>
          <a:off x="4191000" y="37185600"/>
          <a:ext cx="352425" cy="114300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</xdr:col>
      <xdr:colOff>352425</xdr:colOff>
      <xdr:row>164</xdr:row>
      <xdr:rowOff>95250</xdr:rowOff>
    </xdr:from>
    <xdr:to>
      <xdr:col>5</xdr:col>
      <xdr:colOff>714375</xdr:colOff>
      <xdr:row>164</xdr:row>
      <xdr:rowOff>209550</xdr:rowOff>
    </xdr:to>
    <xdr:sp>
      <xdr:nvSpPr>
        <xdr:cNvPr id="54" name="AutoShape 72"/>
        <xdr:cNvSpPr>
          <a:spLocks/>
        </xdr:cNvSpPr>
      </xdr:nvSpPr>
      <xdr:spPr>
        <a:xfrm>
          <a:off x="4210050" y="37452300"/>
          <a:ext cx="352425" cy="114300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0.11125</cdr:y>
    </cdr:from>
    <cdr:to>
      <cdr:x>0.29725</cdr:x>
      <cdr:y>0.1675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609600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cdr:txBody>
    </cdr:sp>
  </cdr:relSizeAnchor>
  <cdr:relSizeAnchor xmlns:cdr="http://schemas.openxmlformats.org/drawingml/2006/chartDrawing">
    <cdr:from>
      <cdr:x>0.09475</cdr:x>
      <cdr:y>0.11125</cdr:y>
    </cdr:from>
    <cdr:to>
      <cdr:x>0.3245</cdr:x>
      <cdr:y>0.1675</cdr:y>
    </cdr:to>
    <cdr:sp>
      <cdr:nvSpPr>
        <cdr:cNvPr id="2" name="TextBox 2"/>
        <cdr:cNvSpPr txBox="1">
          <a:spLocks noChangeArrowheads="1"/>
        </cdr:cNvSpPr>
      </cdr:nvSpPr>
      <cdr:spPr>
        <a:xfrm>
          <a:off x="904875" y="609600"/>
          <a:ext cx="2190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cdr:txBody>
    </cdr:sp>
  </cdr:relSizeAnchor>
  <cdr:relSizeAnchor xmlns:cdr="http://schemas.openxmlformats.org/drawingml/2006/chartDrawing">
    <cdr:from>
      <cdr:x>0.168</cdr:x>
      <cdr:y>0.11125</cdr:y>
    </cdr:from>
    <cdr:to>
      <cdr:x>0.324</cdr:x>
      <cdr:y>0.1675</cdr:y>
    </cdr:to>
    <cdr:sp>
      <cdr:nvSpPr>
        <cdr:cNvPr id="3" name="TextBox 3"/>
        <cdr:cNvSpPr txBox="1">
          <a:spLocks noChangeArrowheads="1"/>
        </cdr:cNvSpPr>
      </cdr:nvSpPr>
      <cdr:spPr>
        <a:xfrm>
          <a:off x="1600200" y="609600"/>
          <a:ext cx="1485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Зоны заражения</a:t>
          </a:r>
        </a:p>
      </cdr:txBody>
    </cdr:sp>
  </cdr:relSizeAnchor>
  <cdr:relSizeAnchor xmlns:cdr="http://schemas.openxmlformats.org/drawingml/2006/chartDrawing">
    <cdr:from>
      <cdr:x>0.441</cdr:x>
      <cdr:y>0.6235</cdr:y>
    </cdr:from>
    <cdr:to>
      <cdr:x>0.91</cdr:x>
      <cdr:y>0.72175</cdr:y>
    </cdr:to>
    <cdr:sp>
      <cdr:nvSpPr>
        <cdr:cNvPr id="4" name="TextBox 4"/>
        <cdr:cNvSpPr txBox="1">
          <a:spLocks noChangeArrowheads="1"/>
        </cdr:cNvSpPr>
      </cdr:nvSpPr>
      <cdr:spPr>
        <a:xfrm>
          <a:off x="4210050" y="3438525"/>
          <a:ext cx="4476750" cy="542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 Cyr"/>
              <a:ea typeface="Arial Cyr"/>
              <a:cs typeface="Arial Cyr"/>
            </a:rPr>
            <a:t>При расстояниях до объекта менее 48км, но более 28км - он находится в зоне </a:t>
          </a:r>
          <a:r>
            <a:rPr lang="en-US" cap="none" sz="1600" b="1" i="0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В</a:t>
          </a:r>
        </a:p>
      </cdr:txBody>
    </cdr:sp>
  </cdr:relSizeAnchor>
  <cdr:relSizeAnchor xmlns:cdr="http://schemas.openxmlformats.org/drawingml/2006/chartDrawing">
    <cdr:from>
      <cdr:x>0.03175</cdr:x>
      <cdr:y>0.316</cdr:y>
    </cdr:from>
    <cdr:to>
      <cdr:x>0.21175</cdr:x>
      <cdr:y>0.40725</cdr:y>
    </cdr:to>
    <cdr:sp>
      <cdr:nvSpPr>
        <cdr:cNvPr id="5" name="TextBox 5"/>
        <cdr:cNvSpPr txBox="1">
          <a:spLocks noChangeArrowheads="1"/>
        </cdr:cNvSpPr>
      </cdr:nvSpPr>
      <cdr:spPr>
        <a:xfrm>
          <a:off x="295275" y="1743075"/>
          <a:ext cx="17240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sng" baseline="0"/>
            <a:t>Задание 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5524500"/>
    <xdr:graphicFrame>
      <xdr:nvGraphicFramePr>
        <xdr:cNvPr id="1" name="Shape 1025"/>
        <xdr:cNvGraphicFramePr/>
      </xdr:nvGraphicFramePr>
      <xdr:xfrm>
        <a:off x="0" y="0"/>
        <a:ext cx="9553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39</xdr:row>
      <xdr:rowOff>95250</xdr:rowOff>
    </xdr:from>
    <xdr:to>
      <xdr:col>6</xdr:col>
      <xdr:colOff>647700</xdr:colOff>
      <xdr:row>39</xdr:row>
      <xdr:rowOff>171450</xdr:rowOff>
    </xdr:to>
    <xdr:sp>
      <xdr:nvSpPr>
        <xdr:cNvPr id="1" name="AutoShape 53"/>
        <xdr:cNvSpPr>
          <a:spLocks/>
        </xdr:cNvSpPr>
      </xdr:nvSpPr>
      <xdr:spPr>
        <a:xfrm>
          <a:off x="5305425" y="9515475"/>
          <a:ext cx="476250" cy="76200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161925</xdr:colOff>
      <xdr:row>42</xdr:row>
      <xdr:rowOff>76200</xdr:rowOff>
    </xdr:from>
    <xdr:to>
      <xdr:col>6</xdr:col>
      <xdr:colOff>647700</xdr:colOff>
      <xdr:row>42</xdr:row>
      <xdr:rowOff>152400</xdr:rowOff>
    </xdr:to>
    <xdr:sp>
      <xdr:nvSpPr>
        <xdr:cNvPr id="2" name="AutoShape 54"/>
        <xdr:cNvSpPr>
          <a:spLocks/>
        </xdr:cNvSpPr>
      </xdr:nvSpPr>
      <xdr:spPr>
        <a:xfrm>
          <a:off x="5305425" y="10210800"/>
          <a:ext cx="476250" cy="76200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219075</xdr:colOff>
      <xdr:row>45</xdr:row>
      <xdr:rowOff>85725</xdr:rowOff>
    </xdr:from>
    <xdr:to>
      <xdr:col>6</xdr:col>
      <xdr:colOff>695325</xdr:colOff>
      <xdr:row>45</xdr:row>
      <xdr:rowOff>161925</xdr:rowOff>
    </xdr:to>
    <xdr:sp>
      <xdr:nvSpPr>
        <xdr:cNvPr id="3" name="AutoShape 55"/>
        <xdr:cNvSpPr>
          <a:spLocks/>
        </xdr:cNvSpPr>
      </xdr:nvSpPr>
      <xdr:spPr>
        <a:xfrm>
          <a:off x="5362575" y="10934700"/>
          <a:ext cx="476250" cy="76200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219075</xdr:colOff>
      <xdr:row>49</xdr:row>
      <xdr:rowOff>104775</xdr:rowOff>
    </xdr:from>
    <xdr:to>
      <xdr:col>6</xdr:col>
      <xdr:colOff>695325</xdr:colOff>
      <xdr:row>49</xdr:row>
      <xdr:rowOff>180975</xdr:rowOff>
    </xdr:to>
    <xdr:sp>
      <xdr:nvSpPr>
        <xdr:cNvPr id="4" name="AutoShape 56"/>
        <xdr:cNvSpPr>
          <a:spLocks/>
        </xdr:cNvSpPr>
      </xdr:nvSpPr>
      <xdr:spPr>
        <a:xfrm>
          <a:off x="5362575" y="11906250"/>
          <a:ext cx="4762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219075</xdr:colOff>
      <xdr:row>49</xdr:row>
      <xdr:rowOff>104775</xdr:rowOff>
    </xdr:from>
    <xdr:to>
      <xdr:col>6</xdr:col>
      <xdr:colOff>695325</xdr:colOff>
      <xdr:row>49</xdr:row>
      <xdr:rowOff>180975</xdr:rowOff>
    </xdr:to>
    <xdr:sp>
      <xdr:nvSpPr>
        <xdr:cNvPr id="5" name="AutoShape 57"/>
        <xdr:cNvSpPr>
          <a:spLocks/>
        </xdr:cNvSpPr>
      </xdr:nvSpPr>
      <xdr:spPr>
        <a:xfrm>
          <a:off x="5362575" y="11906250"/>
          <a:ext cx="476250" cy="76200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219075</xdr:colOff>
      <xdr:row>52</xdr:row>
      <xdr:rowOff>66675</xdr:rowOff>
    </xdr:from>
    <xdr:to>
      <xdr:col>6</xdr:col>
      <xdr:colOff>695325</xdr:colOff>
      <xdr:row>52</xdr:row>
      <xdr:rowOff>142875</xdr:rowOff>
    </xdr:to>
    <xdr:sp>
      <xdr:nvSpPr>
        <xdr:cNvPr id="6" name="AutoShape 58"/>
        <xdr:cNvSpPr>
          <a:spLocks/>
        </xdr:cNvSpPr>
      </xdr:nvSpPr>
      <xdr:spPr>
        <a:xfrm>
          <a:off x="5362575" y="12582525"/>
          <a:ext cx="476250" cy="76200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428625</xdr:colOff>
      <xdr:row>31</xdr:row>
      <xdr:rowOff>66675</xdr:rowOff>
    </xdr:from>
    <xdr:to>
      <xdr:col>2</xdr:col>
      <xdr:colOff>790575</xdr:colOff>
      <xdr:row>31</xdr:row>
      <xdr:rowOff>171450</xdr:rowOff>
    </xdr:to>
    <xdr:sp>
      <xdr:nvSpPr>
        <xdr:cNvPr id="7" name="AutoShape 59"/>
        <xdr:cNvSpPr>
          <a:spLocks/>
        </xdr:cNvSpPr>
      </xdr:nvSpPr>
      <xdr:spPr>
        <a:xfrm>
          <a:off x="2143125" y="7581900"/>
          <a:ext cx="36195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447675</xdr:colOff>
      <xdr:row>32</xdr:row>
      <xdr:rowOff>66675</xdr:rowOff>
    </xdr:from>
    <xdr:to>
      <xdr:col>2</xdr:col>
      <xdr:colOff>809625</xdr:colOff>
      <xdr:row>32</xdr:row>
      <xdr:rowOff>171450</xdr:rowOff>
    </xdr:to>
    <xdr:sp>
      <xdr:nvSpPr>
        <xdr:cNvPr id="8" name="AutoShape 60"/>
        <xdr:cNvSpPr>
          <a:spLocks/>
        </xdr:cNvSpPr>
      </xdr:nvSpPr>
      <xdr:spPr>
        <a:xfrm>
          <a:off x="2162175" y="7820025"/>
          <a:ext cx="36195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447675</xdr:colOff>
      <xdr:row>33</xdr:row>
      <xdr:rowOff>66675</xdr:rowOff>
    </xdr:from>
    <xdr:to>
      <xdr:col>2</xdr:col>
      <xdr:colOff>809625</xdr:colOff>
      <xdr:row>33</xdr:row>
      <xdr:rowOff>171450</xdr:rowOff>
    </xdr:to>
    <xdr:sp>
      <xdr:nvSpPr>
        <xdr:cNvPr id="9" name="AutoShape 61"/>
        <xdr:cNvSpPr>
          <a:spLocks/>
        </xdr:cNvSpPr>
      </xdr:nvSpPr>
      <xdr:spPr>
        <a:xfrm>
          <a:off x="2162175" y="8058150"/>
          <a:ext cx="36195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428625</xdr:colOff>
      <xdr:row>85</xdr:row>
      <xdr:rowOff>66675</xdr:rowOff>
    </xdr:from>
    <xdr:to>
      <xdr:col>2</xdr:col>
      <xdr:colOff>790575</xdr:colOff>
      <xdr:row>85</xdr:row>
      <xdr:rowOff>171450</xdr:rowOff>
    </xdr:to>
    <xdr:sp>
      <xdr:nvSpPr>
        <xdr:cNvPr id="10" name="AutoShape 62"/>
        <xdr:cNvSpPr>
          <a:spLocks/>
        </xdr:cNvSpPr>
      </xdr:nvSpPr>
      <xdr:spPr>
        <a:xfrm>
          <a:off x="2143125" y="20535900"/>
          <a:ext cx="36195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</xdr:colOff>
      <xdr:row>86</xdr:row>
      <xdr:rowOff>66675</xdr:rowOff>
    </xdr:from>
    <xdr:to>
      <xdr:col>2</xdr:col>
      <xdr:colOff>800100</xdr:colOff>
      <xdr:row>86</xdr:row>
      <xdr:rowOff>171450</xdr:rowOff>
    </xdr:to>
    <xdr:sp>
      <xdr:nvSpPr>
        <xdr:cNvPr id="11" name="AutoShape 63"/>
        <xdr:cNvSpPr>
          <a:spLocks/>
        </xdr:cNvSpPr>
      </xdr:nvSpPr>
      <xdr:spPr>
        <a:xfrm>
          <a:off x="2152650" y="20774025"/>
          <a:ext cx="36195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409575</xdr:colOff>
      <xdr:row>87</xdr:row>
      <xdr:rowOff>47625</xdr:rowOff>
    </xdr:from>
    <xdr:to>
      <xdr:col>2</xdr:col>
      <xdr:colOff>762000</xdr:colOff>
      <xdr:row>87</xdr:row>
      <xdr:rowOff>152400</xdr:rowOff>
    </xdr:to>
    <xdr:sp>
      <xdr:nvSpPr>
        <xdr:cNvPr id="12" name="AutoShape 64"/>
        <xdr:cNvSpPr>
          <a:spLocks/>
        </xdr:cNvSpPr>
      </xdr:nvSpPr>
      <xdr:spPr>
        <a:xfrm>
          <a:off x="2124075" y="20993100"/>
          <a:ext cx="36195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409575</xdr:colOff>
      <xdr:row>88</xdr:row>
      <xdr:rowOff>47625</xdr:rowOff>
    </xdr:from>
    <xdr:to>
      <xdr:col>2</xdr:col>
      <xdr:colOff>762000</xdr:colOff>
      <xdr:row>88</xdr:row>
      <xdr:rowOff>152400</xdr:rowOff>
    </xdr:to>
    <xdr:sp>
      <xdr:nvSpPr>
        <xdr:cNvPr id="13" name="AutoShape 65"/>
        <xdr:cNvSpPr>
          <a:spLocks/>
        </xdr:cNvSpPr>
      </xdr:nvSpPr>
      <xdr:spPr>
        <a:xfrm>
          <a:off x="2124075" y="21231225"/>
          <a:ext cx="36195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15</xdr:row>
      <xdr:rowOff>85725</xdr:rowOff>
    </xdr:from>
    <xdr:to>
      <xdr:col>3</xdr:col>
      <xdr:colOff>809625</xdr:colOff>
      <xdr:row>15</xdr:row>
      <xdr:rowOff>209550</xdr:rowOff>
    </xdr:to>
    <xdr:sp>
      <xdr:nvSpPr>
        <xdr:cNvPr id="1" name="AutoShape 45"/>
        <xdr:cNvSpPr>
          <a:spLocks/>
        </xdr:cNvSpPr>
      </xdr:nvSpPr>
      <xdr:spPr>
        <a:xfrm>
          <a:off x="3286125" y="3648075"/>
          <a:ext cx="95250" cy="1238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714375</xdr:colOff>
      <xdr:row>32</xdr:row>
      <xdr:rowOff>85725</xdr:rowOff>
    </xdr:from>
    <xdr:to>
      <xdr:col>3</xdr:col>
      <xdr:colOff>809625</xdr:colOff>
      <xdr:row>32</xdr:row>
      <xdr:rowOff>209550</xdr:rowOff>
    </xdr:to>
    <xdr:sp>
      <xdr:nvSpPr>
        <xdr:cNvPr id="2" name="AutoShape 46"/>
        <xdr:cNvSpPr>
          <a:spLocks/>
        </xdr:cNvSpPr>
      </xdr:nvSpPr>
      <xdr:spPr>
        <a:xfrm>
          <a:off x="3286125" y="7667625"/>
          <a:ext cx="95250" cy="1238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6384" width="8.09765625" style="1" customWidth="1"/>
  </cols>
  <sheetData>
    <row r="1" spans="1:9" ht="19.5" thickBot="1">
      <c r="A1" s="38"/>
      <c r="B1" s="40"/>
      <c r="C1" s="40"/>
      <c r="D1" s="40"/>
      <c r="E1" s="40"/>
      <c r="F1" s="40"/>
      <c r="G1" s="40"/>
      <c r="H1" s="40"/>
      <c r="I1" s="34"/>
    </row>
    <row r="2" spans="1:9" ht="21" thickTop="1">
      <c r="A2" s="38"/>
      <c r="B2" s="147" t="s">
        <v>47</v>
      </c>
      <c r="C2" s="148"/>
      <c r="D2" s="148"/>
      <c r="E2" s="148"/>
      <c r="F2" s="148"/>
      <c r="G2" s="148"/>
      <c r="H2" s="149"/>
      <c r="I2" s="35"/>
    </row>
    <row r="3" spans="1:9" ht="21" thickBot="1">
      <c r="A3" s="38"/>
      <c r="B3" s="31"/>
      <c r="C3" s="163" t="s">
        <v>48</v>
      </c>
      <c r="D3" s="163"/>
      <c r="E3" s="163"/>
      <c r="F3" s="163"/>
      <c r="G3" s="163"/>
      <c r="H3" s="32"/>
      <c r="I3" s="35"/>
    </row>
    <row r="4" spans="1:9" ht="19.5" thickTop="1">
      <c r="A4" s="38"/>
      <c r="B4" s="28"/>
      <c r="C4" s="164" t="s">
        <v>41</v>
      </c>
      <c r="D4" s="164"/>
      <c r="E4" s="164"/>
      <c r="F4" s="164"/>
      <c r="G4" s="164"/>
      <c r="H4" s="29"/>
      <c r="I4" s="36"/>
    </row>
    <row r="5" spans="1:9" ht="19.5" thickBot="1">
      <c r="A5" s="39"/>
      <c r="B5" s="33"/>
      <c r="C5" s="33"/>
      <c r="D5" s="33"/>
      <c r="E5" s="33"/>
      <c r="F5" s="33"/>
      <c r="G5" s="33"/>
      <c r="H5" s="33"/>
      <c r="I5" s="37"/>
    </row>
    <row r="6" spans="1:9" ht="18.75">
      <c r="A6" s="30"/>
      <c r="B6" s="30"/>
      <c r="C6" s="30"/>
      <c r="D6" s="30"/>
      <c r="E6" s="30"/>
      <c r="F6" s="30"/>
      <c r="G6" s="30"/>
      <c r="H6" s="30"/>
      <c r="I6" s="30"/>
    </row>
    <row r="7" spans="1:3" ht="18.75">
      <c r="A7" s="151" t="s">
        <v>42</v>
      </c>
      <c r="B7" s="151"/>
      <c r="C7" s="1" t="s">
        <v>46</v>
      </c>
    </row>
    <row r="8" ht="18.75">
      <c r="C8" s="1" t="s">
        <v>43</v>
      </c>
    </row>
    <row r="9" ht="18.75">
      <c r="C9" s="1" t="s">
        <v>44</v>
      </c>
    </row>
    <row r="10" ht="18.75">
      <c r="C10" s="1" t="s">
        <v>45</v>
      </c>
    </row>
    <row r="11" spans="2:4" ht="18.75">
      <c r="B11" s="150" t="s">
        <v>0</v>
      </c>
      <c r="C11" s="150"/>
      <c r="D11" s="150"/>
    </row>
    <row r="13" spans="2:5" ht="18.75">
      <c r="B13" s="3" t="s">
        <v>86</v>
      </c>
      <c r="C13" s="3"/>
      <c r="D13" s="3"/>
      <c r="E13" s="3"/>
    </row>
    <row r="14" ht="18.75">
      <c r="A14" s="1" t="s">
        <v>49</v>
      </c>
    </row>
    <row r="15" ht="18.75">
      <c r="A15" s="1" t="s">
        <v>50</v>
      </c>
    </row>
    <row r="16" ht="18.75">
      <c r="A16" s="1" t="s">
        <v>51</v>
      </c>
    </row>
    <row r="17" ht="18.75">
      <c r="A17" s="1" t="s">
        <v>387</v>
      </c>
    </row>
    <row r="18" ht="18.75">
      <c r="A18" s="1" t="s">
        <v>52</v>
      </c>
    </row>
    <row r="19" spans="1:9" ht="18.75">
      <c r="A19" s="157" t="s">
        <v>53</v>
      </c>
      <c r="B19" s="157"/>
      <c r="C19" s="157"/>
      <c r="D19" s="157"/>
      <c r="E19" s="157"/>
      <c r="F19" s="157"/>
      <c r="G19" s="157"/>
      <c r="H19" s="157"/>
      <c r="I19" s="157"/>
    </row>
    <row r="20" ht="19.5" thickBot="1">
      <c r="E20" s="1" t="s">
        <v>54</v>
      </c>
    </row>
    <row r="21" spans="1:5" ht="18.75" thickTop="1">
      <c r="A21" s="42"/>
      <c r="B21" s="43"/>
      <c r="C21" s="43"/>
      <c r="D21" s="44"/>
      <c r="E21" s="1" t="s">
        <v>55</v>
      </c>
    </row>
    <row r="22" spans="1:5" ht="18">
      <c r="A22" s="45"/>
      <c r="B22" s="41"/>
      <c r="C22" s="41"/>
      <c r="D22" s="46"/>
      <c r="E22" s="1" t="s">
        <v>56</v>
      </c>
    </row>
    <row r="23" spans="1:5" ht="18">
      <c r="A23" s="45"/>
      <c r="B23" s="41"/>
      <c r="C23" s="41"/>
      <c r="D23" s="46"/>
      <c r="E23" s="1" t="s">
        <v>57</v>
      </c>
    </row>
    <row r="24" spans="1:5" ht="18">
      <c r="A24" s="45"/>
      <c r="B24" s="41"/>
      <c r="C24" s="41"/>
      <c r="D24" s="46"/>
      <c r="E24" s="1" t="s">
        <v>58</v>
      </c>
    </row>
    <row r="25" spans="1:5" ht="18.75" thickBot="1">
      <c r="A25" s="47"/>
      <c r="B25" s="48"/>
      <c r="C25" s="48"/>
      <c r="D25" s="49"/>
      <c r="E25" s="1" t="s">
        <v>59</v>
      </c>
    </row>
    <row r="26" spans="1:5" ht="19.5" thickTop="1">
      <c r="A26" s="58" t="s">
        <v>69</v>
      </c>
      <c r="B26" s="58"/>
      <c r="C26" s="58"/>
      <c r="D26" s="59"/>
      <c r="E26" s="1" t="s">
        <v>72</v>
      </c>
    </row>
    <row r="27" spans="1:4" ht="18.75">
      <c r="A27" s="58" t="s">
        <v>70</v>
      </c>
      <c r="B27" s="58"/>
      <c r="C27" s="58"/>
      <c r="D27" s="60"/>
    </row>
    <row r="28" spans="1:4" ht="18.75">
      <c r="A28" s="107" t="s">
        <v>71</v>
      </c>
      <c r="B28" s="107"/>
      <c r="C28" s="107"/>
      <c r="D28" s="108"/>
    </row>
    <row r="29" spans="1:9" ht="19.5" thickBot="1">
      <c r="A29" s="157" t="s">
        <v>164</v>
      </c>
      <c r="B29" s="157"/>
      <c r="C29" s="157"/>
      <c r="D29" s="157"/>
      <c r="E29" s="157"/>
      <c r="F29" s="157"/>
      <c r="G29" s="157"/>
      <c r="H29" s="157"/>
      <c r="I29" s="157"/>
    </row>
    <row r="30" spans="1:5" ht="18.75" thickTop="1">
      <c r="A30" s="50"/>
      <c r="B30" s="51"/>
      <c r="C30" s="51"/>
      <c r="D30" s="52"/>
      <c r="E30" s="1" t="s">
        <v>60</v>
      </c>
    </row>
    <row r="31" spans="1:5" ht="18">
      <c r="A31" s="53"/>
      <c r="B31" s="41"/>
      <c r="C31" s="41"/>
      <c r="D31" s="54"/>
      <c r="E31" s="1" t="s">
        <v>61</v>
      </c>
    </row>
    <row r="32" spans="1:5" ht="18">
      <c r="A32" s="53"/>
      <c r="B32" s="41"/>
      <c r="C32" s="41"/>
      <c r="D32" s="54"/>
      <c r="E32" s="1" t="s">
        <v>62</v>
      </c>
    </row>
    <row r="33" spans="1:5" ht="18">
      <c r="A33" s="53"/>
      <c r="B33" s="41"/>
      <c r="C33" s="41"/>
      <c r="D33" s="54"/>
      <c r="E33" s="1" t="s">
        <v>63</v>
      </c>
    </row>
    <row r="34" spans="1:5" ht="18.75" thickBot="1">
      <c r="A34" s="55"/>
      <c r="B34" s="56"/>
      <c r="C34" s="56"/>
      <c r="D34" s="57"/>
      <c r="E34" s="1" t="s">
        <v>64</v>
      </c>
    </row>
    <row r="35" spans="1:5" ht="19.5" thickTop="1">
      <c r="A35" s="58" t="s">
        <v>73</v>
      </c>
      <c r="B35" s="58"/>
      <c r="C35" s="58"/>
      <c r="D35" s="61"/>
      <c r="E35" s="1" t="s">
        <v>65</v>
      </c>
    </row>
    <row r="36" spans="1:5" ht="18.75">
      <c r="A36" s="58" t="s">
        <v>74</v>
      </c>
      <c r="B36" s="58"/>
      <c r="C36" s="58"/>
      <c r="D36" s="60"/>
      <c r="E36" s="1" t="s">
        <v>66</v>
      </c>
    </row>
    <row r="37" spans="1:5" ht="18.75">
      <c r="A37" s="58" t="s">
        <v>75</v>
      </c>
      <c r="B37" s="58"/>
      <c r="C37" s="58"/>
      <c r="D37" s="60"/>
      <c r="E37" s="1" t="s">
        <v>67</v>
      </c>
    </row>
    <row r="38" spans="1:5" ht="18.75">
      <c r="A38" s="107" t="s">
        <v>76</v>
      </c>
      <c r="B38" s="107"/>
      <c r="C38" s="107"/>
      <c r="D38" s="108"/>
      <c r="E38" s="1" t="s">
        <v>68</v>
      </c>
    </row>
    <row r="39" ht="18.75">
      <c r="A39" s="1" t="s">
        <v>77</v>
      </c>
    </row>
    <row r="40" ht="18.75">
      <c r="A40" s="1" t="s">
        <v>78</v>
      </c>
    </row>
    <row r="41" ht="19.5" thickBot="1">
      <c r="B41" s="1" t="s">
        <v>79</v>
      </c>
    </row>
    <row r="42" spans="2:8" ht="19.5" thickTop="1">
      <c r="B42" s="62" t="s">
        <v>80</v>
      </c>
      <c r="C42" s="63"/>
      <c r="D42" s="63"/>
      <c r="E42" s="63"/>
      <c r="F42" s="63"/>
      <c r="G42" s="63"/>
      <c r="H42" s="64"/>
    </row>
    <row r="43" spans="2:8" ht="18.75">
      <c r="B43" s="65" t="s">
        <v>81</v>
      </c>
      <c r="C43" s="41"/>
      <c r="D43" s="41"/>
      <c r="E43" s="41"/>
      <c r="F43" s="41"/>
      <c r="G43" s="41"/>
      <c r="H43" s="66"/>
    </row>
    <row r="44" spans="2:8" ht="18.75">
      <c r="B44" s="65" t="s">
        <v>82</v>
      </c>
      <c r="C44" s="41"/>
      <c r="D44" s="41"/>
      <c r="E44" s="41"/>
      <c r="F44" s="41"/>
      <c r="G44" s="41"/>
      <c r="H44" s="66"/>
    </row>
    <row r="45" spans="2:8" ht="18.75">
      <c r="B45" s="65" t="s">
        <v>83</v>
      </c>
      <c r="C45" s="41"/>
      <c r="D45" s="41"/>
      <c r="E45" s="41"/>
      <c r="F45" s="41"/>
      <c r="G45" s="41"/>
      <c r="H45" s="66"/>
    </row>
    <row r="46" spans="2:8" ht="18.75">
      <c r="B46" s="65" t="s">
        <v>84</v>
      </c>
      <c r="C46" s="41"/>
      <c r="D46" s="41"/>
      <c r="E46" s="41"/>
      <c r="F46" s="41"/>
      <c r="G46" s="41"/>
      <c r="H46" s="66"/>
    </row>
    <row r="47" spans="2:8" ht="19.5" thickBot="1">
      <c r="B47" s="67" t="s">
        <v>85</v>
      </c>
      <c r="C47" s="68"/>
      <c r="D47" s="68"/>
      <c r="E47" s="68"/>
      <c r="F47" s="68"/>
      <c r="G47" s="68"/>
      <c r="H47" s="69"/>
    </row>
    <row r="48" ht="19.5" thickTop="1"/>
    <row r="49" spans="2:8" ht="18.75">
      <c r="B49" s="3" t="s">
        <v>87</v>
      </c>
      <c r="C49" s="3"/>
      <c r="D49" s="3"/>
      <c r="E49" s="3"/>
      <c r="F49" s="3"/>
      <c r="G49" s="3"/>
      <c r="H49" s="3"/>
    </row>
    <row r="50" ht="18.75">
      <c r="A50" s="1" t="s">
        <v>88</v>
      </c>
    </row>
    <row r="51" ht="18.75">
      <c r="A51" s="1" t="s">
        <v>89</v>
      </c>
    </row>
    <row r="52" ht="18.75">
      <c r="A52" s="1" t="s">
        <v>90</v>
      </c>
    </row>
    <row r="53" ht="18.75">
      <c r="A53" s="1" t="s">
        <v>91</v>
      </c>
    </row>
    <row r="54" ht="18.75">
      <c r="A54" s="1" t="s">
        <v>92</v>
      </c>
    </row>
    <row r="55" ht="18.75">
      <c r="A55" s="1" t="s">
        <v>93</v>
      </c>
    </row>
    <row r="56" ht="18.75">
      <c r="A56" s="1" t="s">
        <v>94</v>
      </c>
    </row>
    <row r="57" ht="18.75">
      <c r="A57" s="1" t="s">
        <v>95</v>
      </c>
    </row>
    <row r="58" ht="18.75">
      <c r="A58" s="1" t="s">
        <v>2</v>
      </c>
    </row>
    <row r="59" ht="18.75">
      <c r="A59" s="1" t="s">
        <v>297</v>
      </c>
    </row>
    <row r="60" spans="8:9" ht="18.75">
      <c r="H60" s="145" t="s">
        <v>1</v>
      </c>
      <c r="I60" s="145"/>
    </row>
    <row r="72" spans="1:9" ht="18.75">
      <c r="A72" s="158" t="s">
        <v>100</v>
      </c>
      <c r="B72" s="159"/>
      <c r="C72" s="159"/>
      <c r="D72" s="159"/>
      <c r="E72" s="160"/>
      <c r="F72" s="158" t="s">
        <v>101</v>
      </c>
      <c r="G72" s="159"/>
      <c r="H72" s="159"/>
      <c r="I72" s="160"/>
    </row>
    <row r="73" spans="1:9" ht="18.75">
      <c r="A73" s="70" t="s">
        <v>96</v>
      </c>
      <c r="B73" s="71" t="s">
        <v>97</v>
      </c>
      <c r="C73" s="71"/>
      <c r="D73" s="71"/>
      <c r="E73" s="41"/>
      <c r="F73" s="41"/>
      <c r="G73" s="161">
        <v>0.025</v>
      </c>
      <c r="H73" s="161"/>
      <c r="I73" s="162"/>
    </row>
    <row r="74" spans="1:9" ht="18.75">
      <c r="A74" s="72" t="s">
        <v>99</v>
      </c>
      <c r="B74" s="73" t="s">
        <v>98</v>
      </c>
      <c r="C74" s="73"/>
      <c r="D74" s="73"/>
      <c r="E74" s="41"/>
      <c r="F74" s="41"/>
      <c r="G74" s="165">
        <v>0.14</v>
      </c>
      <c r="H74" s="165"/>
      <c r="I74" s="166"/>
    </row>
    <row r="75" spans="1:10" ht="18.75">
      <c r="A75" s="74" t="s">
        <v>103</v>
      </c>
      <c r="B75" s="75" t="s">
        <v>102</v>
      </c>
      <c r="C75" s="75"/>
      <c r="D75" s="75"/>
      <c r="E75" s="41"/>
      <c r="F75" s="41"/>
      <c r="G75" s="165">
        <v>1.4</v>
      </c>
      <c r="H75" s="165"/>
      <c r="I75" s="166"/>
      <c r="J75" s="1" t="s">
        <v>417</v>
      </c>
    </row>
    <row r="76" spans="1:9" ht="18.75">
      <c r="A76" s="76" t="s">
        <v>105</v>
      </c>
      <c r="B76" s="77" t="s">
        <v>104</v>
      </c>
      <c r="C76" s="77"/>
      <c r="D76" s="77"/>
      <c r="E76" s="41"/>
      <c r="F76" s="41"/>
      <c r="G76" s="165">
        <v>4.2</v>
      </c>
      <c r="H76" s="165"/>
      <c r="I76" s="166"/>
    </row>
    <row r="77" spans="1:9" ht="18.75">
      <c r="A77" s="78" t="s">
        <v>106</v>
      </c>
      <c r="B77" s="79" t="s">
        <v>107</v>
      </c>
      <c r="C77" s="79"/>
      <c r="D77" s="79"/>
      <c r="E77" s="79"/>
      <c r="F77" s="79"/>
      <c r="G77" s="167">
        <v>14</v>
      </c>
      <c r="H77" s="167"/>
      <c r="I77" s="168"/>
    </row>
    <row r="78" ht="18.75">
      <c r="A78" s="1" t="s">
        <v>388</v>
      </c>
    </row>
    <row r="79" ht="18.75">
      <c r="A79" s="1" t="s">
        <v>108</v>
      </c>
    </row>
    <row r="85" spans="2:3" ht="18.75">
      <c r="B85" s="80" t="s">
        <v>109</v>
      </c>
      <c r="C85" s="1" t="s">
        <v>110</v>
      </c>
    </row>
    <row r="86" ht="20.25">
      <c r="C86" s="1" t="s">
        <v>111</v>
      </c>
    </row>
    <row r="88" spans="2:7" ht="18.75">
      <c r="B88" s="3" t="s">
        <v>112</v>
      </c>
      <c r="C88" s="3"/>
      <c r="D88" s="3"/>
      <c r="E88" s="3"/>
      <c r="F88" s="3"/>
      <c r="G88" s="3"/>
    </row>
    <row r="89" ht="18.75">
      <c r="A89" s="1" t="s">
        <v>113</v>
      </c>
    </row>
    <row r="90" ht="18.75">
      <c r="A90" s="1" t="s">
        <v>114</v>
      </c>
    </row>
    <row r="91" spans="1:2" ht="18.75">
      <c r="A91" s="1" t="s">
        <v>115</v>
      </c>
      <c r="B91" s="1" t="s">
        <v>116</v>
      </c>
    </row>
    <row r="92" ht="18.75">
      <c r="B92" s="1" t="s">
        <v>117</v>
      </c>
    </row>
    <row r="93" ht="18">
      <c r="B93" s="1" t="s">
        <v>118</v>
      </c>
    </row>
    <row r="99" spans="6:10" ht="18">
      <c r="F99" s="106" t="s">
        <v>119</v>
      </c>
      <c r="G99" s="106"/>
      <c r="H99" s="106"/>
      <c r="I99" s="106"/>
      <c r="J99" s="106"/>
    </row>
    <row r="100" spans="1:2" ht="18.75">
      <c r="A100" s="1" t="s">
        <v>115</v>
      </c>
      <c r="B100" s="1" t="s">
        <v>120</v>
      </c>
    </row>
    <row r="101" ht="18.75">
      <c r="B101" s="3" t="s">
        <v>121</v>
      </c>
    </row>
    <row r="102" spans="1:2" ht="18.75">
      <c r="A102" s="1" t="s">
        <v>115</v>
      </c>
      <c r="B102" s="1" t="s">
        <v>122</v>
      </c>
    </row>
    <row r="103" ht="18.75">
      <c r="B103" s="1" t="s">
        <v>123</v>
      </c>
    </row>
    <row r="104" spans="1:9" ht="18.75">
      <c r="A104" s="146" t="s">
        <v>124</v>
      </c>
      <c r="B104" s="146"/>
      <c r="C104" s="146"/>
      <c r="D104" s="146"/>
      <c r="E104" s="146"/>
      <c r="F104" s="146"/>
      <c r="G104" s="146"/>
      <c r="H104" s="146"/>
      <c r="I104" s="146"/>
    </row>
    <row r="105" spans="2:5" ht="18.75">
      <c r="B105" s="85" t="s">
        <v>428</v>
      </c>
      <c r="C105" s="85"/>
      <c r="D105" s="85"/>
      <c r="E105" s="85"/>
    </row>
    <row r="106" ht="18.75">
      <c r="B106" s="1" t="s">
        <v>125</v>
      </c>
    </row>
    <row r="107" ht="18.75">
      <c r="B107" s="1" t="s">
        <v>281</v>
      </c>
    </row>
    <row r="108" spans="2:9" ht="18.75">
      <c r="B108" s="86" t="s">
        <v>126</v>
      </c>
      <c r="C108" s="86"/>
      <c r="D108" s="86"/>
      <c r="E108" s="86"/>
      <c r="F108" s="86"/>
      <c r="G108" s="86"/>
      <c r="H108" s="86"/>
      <c r="I108" s="84"/>
    </row>
    <row r="109" spans="2:9" ht="18.75">
      <c r="B109" s="1" t="s">
        <v>129</v>
      </c>
      <c r="H109" s="84"/>
      <c r="I109" s="84"/>
    </row>
    <row r="110" spans="2:9" ht="18.75">
      <c r="B110" s="1" t="s">
        <v>282</v>
      </c>
      <c r="H110" s="84"/>
      <c r="I110" s="84"/>
    </row>
    <row r="111" spans="2:9" ht="18.75">
      <c r="B111" s="87" t="s">
        <v>127</v>
      </c>
      <c r="C111" s="87"/>
      <c r="D111" s="87"/>
      <c r="E111" s="87"/>
      <c r="F111" s="87"/>
      <c r="G111" s="87"/>
      <c r="H111" s="87"/>
      <c r="I111" s="87"/>
    </row>
    <row r="112" spans="2:9" ht="18.75">
      <c r="B112" s="87" t="s">
        <v>128</v>
      </c>
      <c r="C112" s="87"/>
      <c r="D112" s="87"/>
      <c r="E112" s="87"/>
      <c r="F112" s="87"/>
      <c r="G112" s="87"/>
      <c r="H112" s="87"/>
      <c r="I112" s="87"/>
    </row>
    <row r="113" ht="18.75">
      <c r="B113" s="1" t="s">
        <v>130</v>
      </c>
    </row>
    <row r="114" ht="18.75">
      <c r="B114" s="1" t="s">
        <v>389</v>
      </c>
    </row>
    <row r="117" ht="18.75">
      <c r="A117" s="1" t="s">
        <v>131</v>
      </c>
    </row>
    <row r="118" ht="18.75">
      <c r="A118" s="1" t="s">
        <v>132</v>
      </c>
    </row>
    <row r="119" ht="18.75">
      <c r="A119" s="1" t="s">
        <v>133</v>
      </c>
    </row>
    <row r="120" ht="18.75">
      <c r="A120" s="1" t="s">
        <v>137</v>
      </c>
    </row>
    <row r="121" ht="18.75">
      <c r="A121" s="1" t="s">
        <v>134</v>
      </c>
    </row>
    <row r="122" ht="18.75">
      <c r="A122" s="1" t="s">
        <v>135</v>
      </c>
    </row>
    <row r="123" ht="18.75">
      <c r="A123" s="1" t="s">
        <v>136</v>
      </c>
    </row>
    <row r="128" spans="2:3" ht="20.25">
      <c r="B128" s="80" t="s">
        <v>109</v>
      </c>
      <c r="C128" s="1" t="s">
        <v>138</v>
      </c>
    </row>
    <row r="129" spans="3:9" ht="18.75">
      <c r="C129" s="83" t="s">
        <v>139</v>
      </c>
      <c r="D129" s="88" t="s">
        <v>140</v>
      </c>
      <c r="E129" s="88"/>
      <c r="F129" s="88"/>
      <c r="G129" s="88"/>
      <c r="H129" s="88"/>
      <c r="I129" s="81"/>
    </row>
    <row r="130" spans="4:8" ht="18.75">
      <c r="D130" s="88" t="s">
        <v>166</v>
      </c>
      <c r="E130" s="88"/>
      <c r="F130" s="88"/>
      <c r="G130" s="88"/>
      <c r="H130" s="81"/>
    </row>
    <row r="131" spans="4:8" ht="18.75">
      <c r="D131" s="88" t="s">
        <v>165</v>
      </c>
      <c r="E131" s="88"/>
      <c r="F131" s="88"/>
      <c r="G131" s="88"/>
      <c r="H131" s="81"/>
    </row>
    <row r="133" ht="18.75">
      <c r="A133" s="1" t="s">
        <v>141</v>
      </c>
    </row>
    <row r="134" ht="18.75">
      <c r="A134" s="1" t="s">
        <v>142</v>
      </c>
    </row>
    <row r="135" ht="19.5" thickBot="1"/>
    <row r="136" spans="3:8" ht="20.25" thickBot="1" thickTop="1">
      <c r="C136" s="152" t="s">
        <v>143</v>
      </c>
      <c r="D136" s="153"/>
      <c r="F136" s="154" t="s">
        <v>144</v>
      </c>
      <c r="G136" s="155"/>
      <c r="H136" s="156"/>
    </row>
    <row r="137" ht="18.75" thickTop="1"/>
    <row r="140" spans="2:9" ht="20.25">
      <c r="B140" s="82" t="s">
        <v>109</v>
      </c>
      <c r="C140" s="83" t="s">
        <v>145</v>
      </c>
      <c r="D140" s="88" t="s">
        <v>148</v>
      </c>
      <c r="E140" s="88"/>
      <c r="F140" s="88"/>
      <c r="G140" s="88"/>
      <c r="H140" s="88"/>
      <c r="I140" s="88"/>
    </row>
    <row r="141" spans="3:9" ht="20.25">
      <c r="C141" s="83" t="s">
        <v>146</v>
      </c>
      <c r="D141" s="88" t="s">
        <v>149</v>
      </c>
      <c r="E141" s="88"/>
      <c r="F141" s="88"/>
      <c r="G141" s="88"/>
      <c r="H141" s="88"/>
      <c r="I141" s="88"/>
    </row>
    <row r="142" spans="3:9" ht="18.75">
      <c r="C142" s="83" t="s">
        <v>147</v>
      </c>
      <c r="D142" s="88" t="s">
        <v>150</v>
      </c>
      <c r="E142" s="88"/>
      <c r="F142" s="88"/>
      <c r="G142" s="88"/>
      <c r="H142" s="88"/>
      <c r="I142" s="88"/>
    </row>
    <row r="143" spans="4:9" ht="18.75">
      <c r="D143" s="88" t="s">
        <v>151</v>
      </c>
      <c r="E143" s="88"/>
      <c r="F143" s="88"/>
      <c r="G143" s="89"/>
      <c r="H143" s="89"/>
      <c r="I143" s="89"/>
    </row>
    <row r="145" spans="2:6" ht="18.75">
      <c r="B145" s="3" t="s">
        <v>152</v>
      </c>
      <c r="C145" s="3"/>
      <c r="D145" s="3"/>
      <c r="E145" s="3"/>
      <c r="F145" s="3"/>
    </row>
    <row r="146" ht="18.75">
      <c r="A146" s="1" t="s">
        <v>153</v>
      </c>
    </row>
    <row r="147" ht="18.75">
      <c r="A147" s="1" t="s">
        <v>154</v>
      </c>
    </row>
    <row r="148" ht="18.75">
      <c r="B148" s="1" t="s">
        <v>155</v>
      </c>
    </row>
    <row r="153" spans="2:9" ht="20.25">
      <c r="B153" s="80" t="s">
        <v>109</v>
      </c>
      <c r="C153" s="1" t="s">
        <v>156</v>
      </c>
      <c r="D153" s="81" t="s">
        <v>157</v>
      </c>
      <c r="E153" s="81"/>
      <c r="F153" s="81"/>
      <c r="G153" s="81"/>
      <c r="H153" s="81"/>
      <c r="I153" s="81"/>
    </row>
    <row r="154" spans="4:9" ht="18.75">
      <c r="D154" s="81" t="s">
        <v>158</v>
      </c>
      <c r="E154" s="81"/>
      <c r="F154" s="81"/>
      <c r="G154" s="81"/>
      <c r="H154" s="81"/>
      <c r="I154" s="81"/>
    </row>
    <row r="155" ht="18.75">
      <c r="A155" s="1" t="s">
        <v>390</v>
      </c>
    </row>
    <row r="160" spans="2:9" ht="20.25">
      <c r="B160" s="80" t="s">
        <v>109</v>
      </c>
      <c r="C160" s="1" t="s">
        <v>159</v>
      </c>
      <c r="D160" s="81" t="s">
        <v>391</v>
      </c>
      <c r="E160" s="81"/>
      <c r="F160" s="81"/>
      <c r="G160" s="81"/>
      <c r="H160" s="81"/>
      <c r="I160" s="81"/>
    </row>
    <row r="161" spans="4:9" ht="18.75">
      <c r="D161" s="81" t="s">
        <v>263</v>
      </c>
      <c r="E161" s="81"/>
      <c r="F161" s="81"/>
      <c r="G161" s="81"/>
      <c r="H161" s="81"/>
      <c r="I161" s="81"/>
    </row>
    <row r="162" spans="4:9" ht="19.5">
      <c r="D162" s="81" t="s">
        <v>264</v>
      </c>
      <c r="E162" s="81"/>
      <c r="G162" s="81" t="s">
        <v>392</v>
      </c>
      <c r="H162" s="81"/>
      <c r="I162" s="81"/>
    </row>
    <row r="163" spans="4:9" ht="19.5">
      <c r="D163" s="81" t="s">
        <v>265</v>
      </c>
      <c r="E163" s="81"/>
      <c r="F163" s="81"/>
      <c r="G163" s="81" t="s">
        <v>393</v>
      </c>
      <c r="H163" s="81"/>
      <c r="I163" s="81"/>
    </row>
    <row r="164" spans="4:9" ht="19.5">
      <c r="D164" s="81" t="s">
        <v>266</v>
      </c>
      <c r="E164" s="81"/>
      <c r="F164" s="81"/>
      <c r="G164" s="81" t="s">
        <v>394</v>
      </c>
      <c r="H164" s="81"/>
      <c r="I164" s="81"/>
    </row>
    <row r="165" spans="4:9" ht="19.5">
      <c r="D165" s="81" t="s">
        <v>267</v>
      </c>
      <c r="E165" s="81"/>
      <c r="F165" s="81"/>
      <c r="G165" s="81" t="s">
        <v>395</v>
      </c>
      <c r="H165" s="81"/>
      <c r="I165" s="81"/>
    </row>
    <row r="166" spans="3:9" ht="20.25">
      <c r="C166" s="1" t="s">
        <v>160</v>
      </c>
      <c r="D166" s="88" t="s">
        <v>161</v>
      </c>
      <c r="E166" s="88"/>
      <c r="F166" s="88"/>
      <c r="G166" s="88"/>
      <c r="H166" s="88"/>
      <c r="I166" s="90"/>
    </row>
    <row r="167" ht="20.25">
      <c r="A167" s="1" t="s">
        <v>396</v>
      </c>
    </row>
    <row r="172" spans="2:9" ht="20.25">
      <c r="B172" s="80" t="s">
        <v>109</v>
      </c>
      <c r="C172" s="1" t="s">
        <v>162</v>
      </c>
      <c r="D172" s="88" t="s">
        <v>163</v>
      </c>
      <c r="E172" s="88"/>
      <c r="F172" s="88"/>
      <c r="G172" s="88"/>
      <c r="H172" s="88"/>
      <c r="I172" s="88"/>
    </row>
    <row r="173" spans="4:9" ht="18.75">
      <c r="D173" s="81"/>
      <c r="E173" s="81"/>
      <c r="F173" s="81"/>
      <c r="G173" s="81"/>
      <c r="H173" s="81"/>
      <c r="I173" s="81"/>
    </row>
    <row r="174" spans="2:8" ht="18.75">
      <c r="B174" s="3" t="s">
        <v>167</v>
      </c>
      <c r="C174" s="3"/>
      <c r="D174" s="3"/>
      <c r="E174" s="3"/>
      <c r="F174" s="3"/>
      <c r="G174" s="3"/>
      <c r="H174" s="3"/>
    </row>
    <row r="175" ht="18.75">
      <c r="A175" s="1" t="s">
        <v>168</v>
      </c>
    </row>
    <row r="176" ht="18.75">
      <c r="A176" s="1" t="s">
        <v>169</v>
      </c>
    </row>
    <row r="177" ht="18.75">
      <c r="A177" s="1" t="s">
        <v>170</v>
      </c>
    </row>
    <row r="178" ht="18.75">
      <c r="A178" s="1" t="s">
        <v>171</v>
      </c>
    </row>
    <row r="179" ht="18.75">
      <c r="A179" s="1" t="s">
        <v>172</v>
      </c>
    </row>
    <row r="180" ht="18.75">
      <c r="A180" s="1" t="s">
        <v>173</v>
      </c>
    </row>
    <row r="181" spans="1:2" ht="18.75">
      <c r="A181" s="1" t="s">
        <v>174</v>
      </c>
      <c r="B181" s="1" t="s">
        <v>397</v>
      </c>
    </row>
    <row r="182" ht="18.75">
      <c r="B182" s="1" t="s">
        <v>175</v>
      </c>
    </row>
    <row r="183" ht="18.75">
      <c r="B183" s="1" t="s">
        <v>398</v>
      </c>
    </row>
    <row r="184" spans="1:2" ht="18.75">
      <c r="A184" s="1" t="s">
        <v>174</v>
      </c>
      <c r="B184" s="1" t="s">
        <v>179</v>
      </c>
    </row>
    <row r="185" ht="18.75">
      <c r="B185" s="1" t="s">
        <v>176</v>
      </c>
    </row>
    <row r="188" ht="18">
      <c r="E188" s="1" t="s">
        <v>429</v>
      </c>
    </row>
    <row r="189" ht="18">
      <c r="E189" s="1" t="s">
        <v>177</v>
      </c>
    </row>
    <row r="192" ht="18.75">
      <c r="A192" s="1" t="s">
        <v>178</v>
      </c>
    </row>
    <row r="193" spans="1:2" ht="18.75">
      <c r="A193" s="1" t="s">
        <v>174</v>
      </c>
      <c r="B193" s="1" t="s">
        <v>180</v>
      </c>
    </row>
    <row r="194" ht="18.75">
      <c r="B194" s="1" t="s">
        <v>181</v>
      </c>
    </row>
    <row r="195" spans="1:2" ht="18.75">
      <c r="A195" s="1" t="s">
        <v>174</v>
      </c>
      <c r="B195" s="1" t="s">
        <v>182</v>
      </c>
    </row>
    <row r="196" ht="18.75">
      <c r="B196" s="1" t="s">
        <v>183</v>
      </c>
    </row>
    <row r="198" spans="1:2" ht="18.75">
      <c r="A198" s="1" t="s">
        <v>174</v>
      </c>
      <c r="B198" s="1" t="s">
        <v>184</v>
      </c>
    </row>
    <row r="199" ht="18.75">
      <c r="B199" s="1" t="s">
        <v>185</v>
      </c>
    </row>
    <row r="200" spans="1:2" ht="18.75">
      <c r="A200" s="1" t="s">
        <v>174</v>
      </c>
      <c r="B200" s="1" t="s">
        <v>186</v>
      </c>
    </row>
    <row r="201" ht="18.75">
      <c r="B201" s="1" t="s">
        <v>187</v>
      </c>
    </row>
    <row r="202" spans="1:2" ht="18.75">
      <c r="A202" s="1" t="s">
        <v>174</v>
      </c>
      <c r="B202" s="1" t="s">
        <v>188</v>
      </c>
    </row>
    <row r="203" ht="18.75">
      <c r="B203" s="1" t="s">
        <v>189</v>
      </c>
    </row>
    <row r="204" ht="18.75">
      <c r="B204" s="1" t="s">
        <v>190</v>
      </c>
    </row>
    <row r="205" spans="1:2" ht="18.75">
      <c r="A205" s="1" t="s">
        <v>174</v>
      </c>
      <c r="B205" s="1" t="s">
        <v>191</v>
      </c>
    </row>
    <row r="206" ht="18.75">
      <c r="B206" s="1" t="s">
        <v>399</v>
      </c>
    </row>
    <row r="207" spans="1:2" ht="18.75">
      <c r="A207" s="1" t="s">
        <v>174</v>
      </c>
      <c r="B207" s="1" t="s">
        <v>192</v>
      </c>
    </row>
    <row r="208" spans="1:2" ht="18.75">
      <c r="A208" s="1" t="s">
        <v>174</v>
      </c>
      <c r="B208" s="1" t="s">
        <v>193</v>
      </c>
    </row>
    <row r="209" spans="1:2" ht="18.75">
      <c r="A209" s="1" t="s">
        <v>174</v>
      </c>
      <c r="B209" s="1" t="s">
        <v>194</v>
      </c>
    </row>
    <row r="210" spans="1:2" ht="18.75">
      <c r="A210" s="1" t="s">
        <v>174</v>
      </c>
      <c r="B210" s="1" t="s">
        <v>195</v>
      </c>
    </row>
    <row r="211" ht="18.75">
      <c r="B211" s="1" t="s">
        <v>196</v>
      </c>
    </row>
    <row r="212" ht="18.75">
      <c r="B212" s="1" t="s">
        <v>197</v>
      </c>
    </row>
    <row r="214" ht="18.75">
      <c r="B214" s="3" t="s">
        <v>198</v>
      </c>
    </row>
    <row r="215" ht="18.75">
      <c r="A215" s="1" t="s">
        <v>201</v>
      </c>
    </row>
    <row r="216" ht="18.75">
      <c r="A216" s="1" t="s">
        <v>199</v>
      </c>
    </row>
    <row r="217" ht="18.75">
      <c r="A217" s="1" t="s">
        <v>200</v>
      </c>
    </row>
    <row r="218" ht="18.75">
      <c r="A218" s="1" t="s">
        <v>202</v>
      </c>
    </row>
    <row r="219" ht="18.75">
      <c r="A219" s="1" t="s">
        <v>203</v>
      </c>
    </row>
    <row r="220" ht="18.75">
      <c r="A220" s="1" t="s">
        <v>205</v>
      </c>
    </row>
    <row r="221" ht="18.75">
      <c r="A221" s="1" t="s">
        <v>204</v>
      </c>
    </row>
    <row r="222" ht="18.75">
      <c r="A222" s="1" t="s">
        <v>206</v>
      </c>
    </row>
    <row r="223" ht="18.75">
      <c r="A223" s="1" t="s">
        <v>207</v>
      </c>
    </row>
    <row r="224" ht="18.75">
      <c r="A224" s="1" t="s">
        <v>208</v>
      </c>
    </row>
    <row r="225" ht="18.75">
      <c r="A225" s="1" t="s">
        <v>209</v>
      </c>
    </row>
    <row r="226" ht="18.75">
      <c r="A226" s="1" t="s">
        <v>210</v>
      </c>
    </row>
    <row r="227" ht="18.75">
      <c r="A227" s="1" t="s">
        <v>211</v>
      </c>
    </row>
    <row r="228" ht="18.75">
      <c r="A228" s="1" t="s">
        <v>212</v>
      </c>
    </row>
    <row r="229" ht="18.75">
      <c r="A229" s="1" t="s">
        <v>213</v>
      </c>
    </row>
    <row r="230" ht="18.75">
      <c r="A230" s="1" t="s">
        <v>400</v>
      </c>
    </row>
    <row r="231" ht="18.75">
      <c r="A231" s="1" t="s">
        <v>214</v>
      </c>
    </row>
    <row r="232" ht="18.75">
      <c r="A232" s="1" t="s">
        <v>401</v>
      </c>
    </row>
    <row r="233" ht="18.75">
      <c r="A233" s="1" t="s">
        <v>215</v>
      </c>
    </row>
    <row r="234" ht="18.75">
      <c r="A234" s="1" t="s">
        <v>216</v>
      </c>
    </row>
    <row r="235" ht="18.75">
      <c r="A235" s="1" t="s">
        <v>217</v>
      </c>
    </row>
    <row r="236" ht="18.75">
      <c r="A236" s="1" t="s">
        <v>218</v>
      </c>
    </row>
    <row r="237" spans="8:9" ht="18.75">
      <c r="H237" s="117" t="s">
        <v>219</v>
      </c>
      <c r="I237" s="117"/>
    </row>
    <row r="239" spans="1:9" ht="18.75">
      <c r="A239" s="157" t="s">
        <v>220</v>
      </c>
      <c r="B239" s="157"/>
      <c r="C239" s="157"/>
      <c r="D239" s="157"/>
      <c r="E239" s="157"/>
      <c r="F239" s="157"/>
      <c r="G239" s="157"/>
      <c r="H239" s="157"/>
      <c r="I239" s="157"/>
    </row>
    <row r="240" spans="1:9" ht="18.75">
      <c r="A240" s="157" t="s">
        <v>402</v>
      </c>
      <c r="B240" s="157"/>
      <c r="C240" s="157"/>
      <c r="D240" s="157"/>
      <c r="E240" s="157"/>
      <c r="F240" s="157"/>
      <c r="G240" s="157"/>
      <c r="H240" s="157"/>
      <c r="I240" s="157"/>
    </row>
    <row r="242" ht="20.25">
      <c r="B242" s="3" t="s">
        <v>227</v>
      </c>
    </row>
    <row r="243" ht="18.75">
      <c r="B243" s="1" t="s">
        <v>221</v>
      </c>
    </row>
    <row r="244" ht="19.5" thickBot="1">
      <c r="B244" s="1" t="s">
        <v>222</v>
      </c>
    </row>
    <row r="245" spans="3:9" ht="19.5" thickTop="1">
      <c r="C245" s="94" t="s">
        <v>223</v>
      </c>
      <c r="D245" s="95"/>
      <c r="E245" s="95"/>
      <c r="F245" s="95"/>
      <c r="G245" s="95"/>
      <c r="H245" s="95"/>
      <c r="I245" s="96"/>
    </row>
    <row r="246" spans="3:9" ht="19.5" thickBot="1">
      <c r="C246" s="97" t="s">
        <v>224</v>
      </c>
      <c r="D246" s="98"/>
      <c r="E246" s="98"/>
      <c r="F246" s="98"/>
      <c r="G246" s="98"/>
      <c r="H246" s="98"/>
      <c r="I246" s="99"/>
    </row>
    <row r="247" ht="19.5" thickTop="1">
      <c r="B247" s="1" t="s">
        <v>238</v>
      </c>
    </row>
    <row r="249" ht="20.25">
      <c r="B249" s="3" t="s">
        <v>235</v>
      </c>
    </row>
    <row r="250" ht="19.5" thickBot="1">
      <c r="B250" s="1" t="s">
        <v>225</v>
      </c>
    </row>
    <row r="251" spans="3:9" ht="19.5" thickTop="1">
      <c r="C251" s="42" t="s">
        <v>233</v>
      </c>
      <c r="D251" s="43"/>
      <c r="E251" s="43"/>
      <c r="F251" s="43"/>
      <c r="G251" s="43"/>
      <c r="H251" s="43"/>
      <c r="I251" s="44"/>
    </row>
    <row r="252" spans="3:9" ht="19.5" thickBot="1">
      <c r="C252" s="47" t="s">
        <v>234</v>
      </c>
      <c r="D252" s="48"/>
      <c r="E252" s="48"/>
      <c r="F252" s="48"/>
      <c r="G252" s="48"/>
      <c r="H252" s="48"/>
      <c r="I252" s="49"/>
    </row>
    <row r="253" spans="4:5" ht="19.5" thickTop="1">
      <c r="D253" s="7" t="s">
        <v>226</v>
      </c>
      <c r="E253" s="7"/>
    </row>
    <row r="254" ht="18.75">
      <c r="B254" s="1" t="s">
        <v>241</v>
      </c>
    </row>
    <row r="255" ht="18.75">
      <c r="B255" s="7" t="s">
        <v>242</v>
      </c>
    </row>
    <row r="256" ht="18.75">
      <c r="B256" s="1" t="s">
        <v>228</v>
      </c>
    </row>
    <row r="257" ht="18.75">
      <c r="B257" s="1" t="s">
        <v>229</v>
      </c>
    </row>
    <row r="258" ht="20.25">
      <c r="B258" s="1" t="s">
        <v>239</v>
      </c>
    </row>
    <row r="260" ht="20.25">
      <c r="B260" s="3" t="s">
        <v>403</v>
      </c>
    </row>
    <row r="261" ht="19.5" thickBot="1">
      <c r="B261" s="1" t="s">
        <v>404</v>
      </c>
    </row>
    <row r="262" spans="3:9" ht="19.5" thickTop="1">
      <c r="C262" s="100" t="s">
        <v>237</v>
      </c>
      <c r="D262" s="101"/>
      <c r="E262" s="101"/>
      <c r="F262" s="101"/>
      <c r="G262" s="101"/>
      <c r="H262" s="101"/>
      <c r="I262" s="102"/>
    </row>
    <row r="263" spans="3:9" ht="19.5" thickBot="1">
      <c r="C263" s="103" t="s">
        <v>236</v>
      </c>
      <c r="D263" s="104"/>
      <c r="E263" s="104"/>
      <c r="F263" s="104"/>
      <c r="G263" s="104"/>
      <c r="H263" s="104"/>
      <c r="I263" s="105"/>
    </row>
    <row r="264" spans="4:5" ht="19.5" thickTop="1">
      <c r="D264" s="7" t="s">
        <v>230</v>
      </c>
      <c r="E264" s="7"/>
    </row>
    <row r="265" ht="18.75">
      <c r="C265" s="1" t="s">
        <v>231</v>
      </c>
    </row>
    <row r="266" spans="4:5" ht="18.75">
      <c r="D266" s="7" t="s">
        <v>232</v>
      </c>
      <c r="E266" s="7"/>
    </row>
    <row r="267" ht="20.25">
      <c r="B267" s="1" t="s">
        <v>240</v>
      </c>
    </row>
  </sheetData>
  <sheetProtection password="CEE5" sheet="1" objects="1" scenarios="1"/>
  <mergeCells count="20">
    <mergeCell ref="A239:I239"/>
    <mergeCell ref="A240:I240"/>
    <mergeCell ref="B2:H2"/>
    <mergeCell ref="C3:G3"/>
    <mergeCell ref="C4:G4"/>
    <mergeCell ref="G74:I74"/>
    <mergeCell ref="G75:I75"/>
    <mergeCell ref="G76:I76"/>
    <mergeCell ref="G77:I77"/>
    <mergeCell ref="A72:E72"/>
    <mergeCell ref="B11:D11"/>
    <mergeCell ref="A7:B7"/>
    <mergeCell ref="C136:D136"/>
    <mergeCell ref="F136:H136"/>
    <mergeCell ref="A29:I29"/>
    <mergeCell ref="A19:I19"/>
    <mergeCell ref="F72:I72"/>
    <mergeCell ref="G73:I73"/>
    <mergeCell ref="H60:I60"/>
    <mergeCell ref="A104:I104"/>
  </mergeCells>
  <printOptions/>
  <pageMargins left="0.984251968503937" right="0.5905511811023623" top="0.984251968503937" bottom="0.984251968503937" header="0.5118110236220472" footer="0.5118110236220472"/>
  <pageSetup orientation="portrait" paperSize="9" scale="96" r:id="rId10"/>
  <rowBreaks count="3" manualBreakCount="3">
    <brk id="80" max="255" man="1"/>
    <brk id="191" max="255" man="1"/>
    <brk id="231" max="255" man="1"/>
  </rowBreaks>
  <colBreaks count="1" manualBreakCount="1">
    <brk id="9" max="65535" man="1"/>
  </colBreaks>
  <drawing r:id="rId9"/>
  <legacyDrawing r:id="rId8"/>
  <oleObjects>
    <oleObject progId="Equation.3" shapeId="376790" r:id="rId1"/>
    <oleObject progId="Equation.3" shapeId="413608" r:id="rId2"/>
    <oleObject progId="Equation.3" shapeId="507315" r:id="rId3"/>
    <oleObject progId="Equation.3" shapeId="518877" r:id="rId4"/>
    <oleObject progId="Equation.3" shapeId="156830" r:id="rId5"/>
    <oleObject progId="Equation.3" shapeId="297050" r:id="rId6"/>
    <oleObject progId="Equation.3" shapeId="355931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H72"/>
  <sheetViews>
    <sheetView workbookViewId="0" topLeftCell="A1">
      <selection activeCell="A1" sqref="A1"/>
    </sheetView>
  </sheetViews>
  <sheetFormatPr defaultColWidth="9" defaultRowHeight="15"/>
  <cols>
    <col min="1" max="16384" width="9" style="1" customWidth="1"/>
  </cols>
  <sheetData>
    <row r="2" spans="1:8" ht="18.75">
      <c r="A2" s="169" t="s">
        <v>322</v>
      </c>
      <c r="B2" s="169"/>
      <c r="C2" s="169"/>
      <c r="D2" s="169"/>
      <c r="E2" s="169"/>
      <c r="F2" s="169"/>
      <c r="G2" s="169"/>
      <c r="H2" s="169"/>
    </row>
    <row r="3" spans="1:8" ht="18.75">
      <c r="A3" s="169" t="s">
        <v>301</v>
      </c>
      <c r="B3" s="169"/>
      <c r="C3" s="169"/>
      <c r="D3" s="169"/>
      <c r="E3" s="169"/>
      <c r="F3" s="169"/>
      <c r="G3" s="169"/>
      <c r="H3" s="169"/>
    </row>
    <row r="5" ht="18.75">
      <c r="B5" s="1" t="s">
        <v>323</v>
      </c>
    </row>
    <row r="7" spans="3:5" ht="18.75">
      <c r="C7" s="3" t="s">
        <v>324</v>
      </c>
      <c r="D7" s="3"/>
      <c r="E7" s="3"/>
    </row>
    <row r="8" spans="2:3" ht="18.75">
      <c r="B8" s="128" t="s">
        <v>325</v>
      </c>
      <c r="C8" s="1" t="s">
        <v>327</v>
      </c>
    </row>
    <row r="9" spans="2:3" ht="18.75">
      <c r="B9" s="128" t="s">
        <v>326</v>
      </c>
      <c r="C9" s="1" t="s">
        <v>328</v>
      </c>
    </row>
    <row r="10" ht="18.75">
      <c r="C10" s="1" t="s">
        <v>330</v>
      </c>
    </row>
    <row r="11" spans="2:3" ht="18.75">
      <c r="B11" s="128" t="s">
        <v>329</v>
      </c>
      <c r="C11" s="1" t="s">
        <v>331</v>
      </c>
    </row>
    <row r="12" ht="18.75">
      <c r="C12" s="1" t="s">
        <v>332</v>
      </c>
    </row>
    <row r="13" spans="2:3" ht="18.75">
      <c r="B13" s="128" t="s">
        <v>333</v>
      </c>
      <c r="C13" s="1" t="s">
        <v>334</v>
      </c>
    </row>
    <row r="14" ht="18.75">
      <c r="C14" s="1" t="s">
        <v>335</v>
      </c>
    </row>
    <row r="15" ht="18.75">
      <c r="C15" s="1" t="s">
        <v>336</v>
      </c>
    </row>
    <row r="16" spans="2:3" ht="18.75">
      <c r="B16" s="128" t="s">
        <v>337</v>
      </c>
      <c r="C16" s="1" t="s">
        <v>338</v>
      </c>
    </row>
    <row r="18" spans="2:4" ht="18.75">
      <c r="B18" s="1" t="s">
        <v>339</v>
      </c>
      <c r="D18" s="1" t="s">
        <v>340</v>
      </c>
    </row>
    <row r="19" ht="18.75">
      <c r="D19" s="1" t="s">
        <v>341</v>
      </c>
    </row>
    <row r="20" spans="3:5" ht="18.75">
      <c r="C20" s="3" t="s">
        <v>342</v>
      </c>
      <c r="D20" s="3"/>
      <c r="E20" s="3"/>
    </row>
    <row r="21" ht="18.75">
      <c r="A21" s="1" t="s">
        <v>343</v>
      </c>
    </row>
    <row r="22" ht="18.75">
      <c r="A22" s="1" t="s">
        <v>344</v>
      </c>
    </row>
    <row r="23" ht="18.75">
      <c r="A23" s="1" t="s">
        <v>405</v>
      </c>
    </row>
    <row r="24" ht="18.75">
      <c r="A24" s="1" t="s">
        <v>345</v>
      </c>
    </row>
    <row r="25" ht="18.75">
      <c r="A25" s="1" t="s">
        <v>346</v>
      </c>
    </row>
    <row r="26" ht="18.75">
      <c r="A26" s="1" t="s">
        <v>347</v>
      </c>
    </row>
    <row r="27" ht="18.75">
      <c r="A27" s="1" t="s">
        <v>348</v>
      </c>
    </row>
    <row r="28" ht="18.75">
      <c r="A28" s="1" t="s">
        <v>349</v>
      </c>
    </row>
    <row r="29" ht="18.75">
      <c r="A29" s="1" t="s">
        <v>406</v>
      </c>
    </row>
    <row r="30" ht="18.75">
      <c r="A30" s="1" t="s">
        <v>350</v>
      </c>
    </row>
    <row r="31" ht="18.75">
      <c r="A31" s="1" t="s">
        <v>346</v>
      </c>
    </row>
    <row r="32" ht="18.75">
      <c r="A32" s="1" t="s">
        <v>351</v>
      </c>
    </row>
    <row r="33" ht="18.75">
      <c r="A33" s="1" t="s">
        <v>352</v>
      </c>
    </row>
    <row r="34" ht="18.75">
      <c r="A34" s="1" t="s">
        <v>353</v>
      </c>
    </row>
    <row r="39" spans="1:8" ht="18.75">
      <c r="A39" s="169" t="s">
        <v>354</v>
      </c>
      <c r="B39" s="169"/>
      <c r="C39" s="169"/>
      <c r="D39" s="169"/>
      <c r="E39" s="169"/>
      <c r="F39" s="169"/>
      <c r="G39" s="169"/>
      <c r="H39" s="169"/>
    </row>
    <row r="40" spans="1:8" ht="18.75">
      <c r="A40" s="169" t="s">
        <v>355</v>
      </c>
      <c r="B40" s="169"/>
      <c r="C40" s="169"/>
      <c r="D40" s="169"/>
      <c r="E40" s="169"/>
      <c r="F40" s="169"/>
      <c r="G40" s="169"/>
      <c r="H40" s="169"/>
    </row>
    <row r="42" ht="18.75">
      <c r="A42" s="1" t="s">
        <v>356</v>
      </c>
    </row>
    <row r="43" ht="18.75">
      <c r="A43" s="1" t="s">
        <v>357</v>
      </c>
    </row>
    <row r="44" ht="18.75">
      <c r="A44" s="1" t="s">
        <v>358</v>
      </c>
    </row>
    <row r="45" ht="18.75">
      <c r="A45" s="1" t="s">
        <v>359</v>
      </c>
    </row>
    <row r="46" ht="18.75">
      <c r="A46" s="1" t="s">
        <v>360</v>
      </c>
    </row>
    <row r="47" ht="18.75">
      <c r="A47" s="1" t="s">
        <v>361</v>
      </c>
    </row>
    <row r="48" ht="18.75">
      <c r="A48" s="1" t="s">
        <v>362</v>
      </c>
    </row>
    <row r="49" ht="18.75">
      <c r="A49" s="1" t="s">
        <v>363</v>
      </c>
    </row>
    <row r="50" ht="18.75">
      <c r="A50" s="1" t="s">
        <v>364</v>
      </c>
    </row>
    <row r="51" ht="18.75">
      <c r="A51" s="1" t="s">
        <v>365</v>
      </c>
    </row>
    <row r="52" ht="18.75">
      <c r="A52" s="1" t="s">
        <v>366</v>
      </c>
    </row>
    <row r="53" ht="18.75">
      <c r="A53" s="1" t="s">
        <v>367</v>
      </c>
    </row>
    <row r="54" ht="18.75">
      <c r="A54" s="1" t="s">
        <v>368</v>
      </c>
    </row>
    <row r="55" ht="18.75">
      <c r="A55" s="1" t="s">
        <v>369</v>
      </c>
    </row>
    <row r="56" ht="18.75">
      <c r="A56" s="1" t="s">
        <v>370</v>
      </c>
    </row>
    <row r="57" ht="18.75">
      <c r="A57" s="1" t="s">
        <v>386</v>
      </c>
    </row>
    <row r="58" ht="18.75">
      <c r="A58" s="1" t="s">
        <v>371</v>
      </c>
    </row>
    <row r="59" ht="18.75">
      <c r="A59" s="1" t="s">
        <v>372</v>
      </c>
    </row>
    <row r="60" ht="18.75">
      <c r="A60" s="1" t="s">
        <v>373</v>
      </c>
    </row>
    <row r="61" ht="18.75">
      <c r="A61" s="1" t="s">
        <v>374</v>
      </c>
    </row>
    <row r="62" ht="18.75">
      <c r="A62" s="1" t="s">
        <v>375</v>
      </c>
    </row>
    <row r="63" ht="18.75">
      <c r="A63" s="1" t="s">
        <v>377</v>
      </c>
    </row>
    <row r="64" ht="18.75">
      <c r="A64" s="1" t="s">
        <v>376</v>
      </c>
    </row>
    <row r="65" ht="18.75">
      <c r="A65" s="1" t="s">
        <v>378</v>
      </c>
    </row>
    <row r="66" ht="18.75">
      <c r="A66" s="1" t="s">
        <v>379</v>
      </c>
    </row>
    <row r="67" ht="18.75">
      <c r="A67" s="1" t="s">
        <v>380</v>
      </c>
    </row>
    <row r="68" ht="18.75">
      <c r="A68" s="1" t="s">
        <v>384</v>
      </c>
    </row>
    <row r="69" ht="18.75">
      <c r="A69" s="1" t="s">
        <v>385</v>
      </c>
    </row>
    <row r="70" ht="18.75">
      <c r="A70" s="1" t="s">
        <v>381</v>
      </c>
    </row>
    <row r="71" ht="18.75">
      <c r="A71" s="1" t="s">
        <v>382</v>
      </c>
    </row>
    <row r="72" ht="18.75">
      <c r="A72" s="1" t="s">
        <v>383</v>
      </c>
    </row>
  </sheetData>
  <sheetProtection password="CEE5" sheet="1" objects="1" scenarios="1"/>
  <mergeCells count="4">
    <mergeCell ref="A2:H2"/>
    <mergeCell ref="A3:H3"/>
    <mergeCell ref="A39:H39"/>
    <mergeCell ref="A40:H40"/>
  </mergeCells>
  <printOptions/>
  <pageMargins left="1.1811023622047245" right="0.3937007874015748" top="0.984251968503937" bottom="0.984251968503937" header="0.5118110236220472" footer="0.5118110236220472"/>
  <pageSetup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9" defaultRowHeight="15"/>
  <cols>
    <col min="1" max="16384" width="9" style="1" customWidth="1"/>
  </cols>
  <sheetData>
    <row r="2" spans="1:8" ht="18.75">
      <c r="A2" s="169" t="s">
        <v>243</v>
      </c>
      <c r="B2" s="169"/>
      <c r="C2" s="169"/>
      <c r="D2" s="169"/>
      <c r="E2" s="169"/>
      <c r="F2" s="169"/>
      <c r="G2" s="169"/>
      <c r="H2" s="169"/>
    </row>
    <row r="3" spans="1:8" ht="18.75">
      <c r="A3" s="169" t="s">
        <v>48</v>
      </c>
      <c r="B3" s="169"/>
      <c r="C3" s="169"/>
      <c r="D3" s="169"/>
      <c r="E3" s="169"/>
      <c r="F3" s="169"/>
      <c r="G3" s="169"/>
      <c r="H3" s="169"/>
    </row>
    <row r="4" spans="7:8" ht="18.75">
      <c r="G4" s="169" t="s">
        <v>4</v>
      </c>
      <c r="H4" s="169"/>
    </row>
    <row r="5" spans="1:8" ht="18.75">
      <c r="A5" s="169" t="s">
        <v>244</v>
      </c>
      <c r="B5" s="169"/>
      <c r="C5" s="169"/>
      <c r="D5" s="169"/>
      <c r="E5" s="169"/>
      <c r="F5" s="169"/>
      <c r="G5" s="169"/>
      <c r="H5" s="169"/>
    </row>
    <row r="7" spans="2:8" ht="18.75">
      <c r="B7" s="170" t="s">
        <v>33</v>
      </c>
      <c r="C7" s="9" t="s">
        <v>34</v>
      </c>
      <c r="D7" s="10"/>
      <c r="E7" s="11" t="s">
        <v>36</v>
      </c>
      <c r="F7" s="10"/>
      <c r="G7" s="9" t="s">
        <v>39</v>
      </c>
      <c r="H7" s="10"/>
    </row>
    <row r="8" spans="2:8" ht="18.75">
      <c r="B8" s="171"/>
      <c r="C8" s="17" t="s">
        <v>35</v>
      </c>
      <c r="D8" s="18"/>
      <c r="E8" s="14" t="s">
        <v>37</v>
      </c>
      <c r="F8" s="15"/>
      <c r="G8" s="12" t="s">
        <v>407</v>
      </c>
      <c r="H8" s="13"/>
    </row>
    <row r="9" spans="2:8" ht="18.75">
      <c r="B9" s="172"/>
      <c r="C9" s="16" t="s">
        <v>30</v>
      </c>
      <c r="D9" s="13" t="s">
        <v>31</v>
      </c>
      <c r="E9" s="17" t="s">
        <v>38</v>
      </c>
      <c r="F9" s="18"/>
      <c r="G9" s="16" t="s">
        <v>30</v>
      </c>
      <c r="H9" s="13" t="s">
        <v>31</v>
      </c>
    </row>
    <row r="10" spans="2:8" ht="18.75">
      <c r="B10" s="109">
        <v>1</v>
      </c>
      <c r="C10" s="93">
        <v>30</v>
      </c>
      <c r="D10" s="93">
        <v>0.3</v>
      </c>
      <c r="E10" s="173">
        <v>1</v>
      </c>
      <c r="F10" s="162"/>
      <c r="G10" s="93">
        <v>5</v>
      </c>
      <c r="H10" s="93">
        <v>0.6</v>
      </c>
    </row>
    <row r="11" spans="2:8" ht="18.75">
      <c r="B11" s="110">
        <v>2</v>
      </c>
      <c r="C11" s="91">
        <v>35</v>
      </c>
      <c r="D11" s="91">
        <v>5</v>
      </c>
      <c r="E11" s="174">
        <v>2</v>
      </c>
      <c r="F11" s="166"/>
      <c r="G11" s="91">
        <v>8</v>
      </c>
      <c r="H11" s="91">
        <v>1</v>
      </c>
    </row>
    <row r="12" spans="2:8" ht="18.75">
      <c r="B12" s="110">
        <v>3</v>
      </c>
      <c r="C12" s="91">
        <v>40</v>
      </c>
      <c r="D12" s="91">
        <v>0.2</v>
      </c>
      <c r="E12" s="174">
        <v>1</v>
      </c>
      <c r="F12" s="166"/>
      <c r="G12" s="91">
        <v>12</v>
      </c>
      <c r="H12" s="91">
        <v>0.5</v>
      </c>
    </row>
    <row r="13" spans="2:8" ht="18.75">
      <c r="B13" s="110">
        <v>4</v>
      </c>
      <c r="C13" s="91">
        <v>32</v>
      </c>
      <c r="D13" s="91">
        <v>0.1</v>
      </c>
      <c r="E13" s="174">
        <v>3</v>
      </c>
      <c r="F13" s="166"/>
      <c r="G13" s="91">
        <v>24</v>
      </c>
      <c r="H13" s="91">
        <v>0.2</v>
      </c>
    </row>
    <row r="14" spans="2:8" ht="18.75">
      <c r="B14" s="110">
        <v>5</v>
      </c>
      <c r="C14" s="91">
        <v>100</v>
      </c>
      <c r="D14" s="91">
        <v>8</v>
      </c>
      <c r="E14" s="174">
        <v>1</v>
      </c>
      <c r="F14" s="166"/>
      <c r="G14" s="91">
        <v>48</v>
      </c>
      <c r="H14" s="91">
        <v>2</v>
      </c>
    </row>
    <row r="15" spans="2:8" ht="18.75">
      <c r="B15" s="110">
        <v>6</v>
      </c>
      <c r="C15" s="91">
        <v>32</v>
      </c>
      <c r="D15" s="91">
        <v>0.6</v>
      </c>
      <c r="E15" s="174">
        <v>2</v>
      </c>
      <c r="F15" s="166"/>
      <c r="G15" s="91">
        <v>48</v>
      </c>
      <c r="H15" s="91">
        <v>1.5</v>
      </c>
    </row>
    <row r="16" spans="2:8" ht="18.75">
      <c r="B16" s="110">
        <v>7</v>
      </c>
      <c r="C16" s="91">
        <v>34</v>
      </c>
      <c r="D16" s="91">
        <v>0.5</v>
      </c>
      <c r="E16" s="174">
        <v>1</v>
      </c>
      <c r="F16" s="166"/>
      <c r="G16" s="91">
        <v>24</v>
      </c>
      <c r="H16" s="91">
        <v>0.5</v>
      </c>
    </row>
    <row r="17" spans="2:8" ht="18.75">
      <c r="B17" s="110">
        <v>8</v>
      </c>
      <c r="C17" s="91">
        <v>30</v>
      </c>
      <c r="D17" s="91">
        <v>4</v>
      </c>
      <c r="E17" s="174">
        <v>3</v>
      </c>
      <c r="F17" s="166"/>
      <c r="G17" s="91">
        <v>8</v>
      </c>
      <c r="H17" s="91">
        <v>1</v>
      </c>
    </row>
    <row r="18" spans="2:8" ht="18.75">
      <c r="B18" s="110">
        <v>9</v>
      </c>
      <c r="C18" s="91">
        <v>38</v>
      </c>
      <c r="D18" s="91">
        <v>0.3</v>
      </c>
      <c r="E18" s="174">
        <v>2</v>
      </c>
      <c r="F18" s="166"/>
      <c r="G18" s="91">
        <v>12</v>
      </c>
      <c r="H18" s="91">
        <v>1.5</v>
      </c>
    </row>
    <row r="19" spans="2:8" ht="18.75">
      <c r="B19" s="110">
        <v>10</v>
      </c>
      <c r="C19" s="91">
        <v>42</v>
      </c>
      <c r="D19" s="91">
        <v>2</v>
      </c>
      <c r="E19" s="174">
        <v>2</v>
      </c>
      <c r="F19" s="166"/>
      <c r="G19" s="91">
        <v>8</v>
      </c>
      <c r="H19" s="91">
        <v>1</v>
      </c>
    </row>
    <row r="20" spans="2:8" ht="18.75">
      <c r="B20" s="110">
        <v>11</v>
      </c>
      <c r="C20" s="91">
        <v>250</v>
      </c>
      <c r="D20" s="91">
        <v>0.4</v>
      </c>
      <c r="E20" s="174">
        <v>1</v>
      </c>
      <c r="F20" s="166"/>
      <c r="G20" s="91">
        <v>10</v>
      </c>
      <c r="H20" s="91">
        <v>1</v>
      </c>
    </row>
    <row r="21" spans="2:8" ht="18.75">
      <c r="B21" s="110">
        <v>12</v>
      </c>
      <c r="C21" s="91">
        <v>29</v>
      </c>
      <c r="D21" s="91">
        <v>12</v>
      </c>
      <c r="E21" s="174">
        <v>3</v>
      </c>
      <c r="F21" s="166"/>
      <c r="G21" s="91">
        <v>12</v>
      </c>
      <c r="H21" s="91">
        <v>2</v>
      </c>
    </row>
    <row r="22" spans="2:8" ht="18.75">
      <c r="B22" s="110">
        <v>13</v>
      </c>
      <c r="C22" s="91">
        <v>31</v>
      </c>
      <c r="D22" s="91">
        <v>15</v>
      </c>
      <c r="E22" s="174">
        <v>4</v>
      </c>
      <c r="F22" s="166"/>
      <c r="G22" s="91">
        <v>6</v>
      </c>
      <c r="H22" s="91">
        <v>1.5</v>
      </c>
    </row>
    <row r="23" spans="2:8" ht="18.75">
      <c r="B23" s="110">
        <v>14</v>
      </c>
      <c r="C23" s="91">
        <v>42</v>
      </c>
      <c r="D23" s="91">
        <v>0.6</v>
      </c>
      <c r="E23" s="174">
        <v>2</v>
      </c>
      <c r="F23" s="166"/>
      <c r="G23" s="91">
        <v>5</v>
      </c>
      <c r="H23" s="91">
        <v>1</v>
      </c>
    </row>
    <row r="24" spans="2:8" ht="18.75">
      <c r="B24" s="110">
        <v>15</v>
      </c>
      <c r="C24" s="91">
        <v>150</v>
      </c>
      <c r="D24" s="91">
        <v>1</v>
      </c>
      <c r="E24" s="174">
        <v>1</v>
      </c>
      <c r="F24" s="166"/>
      <c r="G24" s="91">
        <v>96</v>
      </c>
      <c r="H24" s="91">
        <v>1</v>
      </c>
    </row>
    <row r="25" spans="2:8" ht="18.75">
      <c r="B25" s="110">
        <v>16</v>
      </c>
      <c r="C25" s="91">
        <v>55</v>
      </c>
      <c r="D25" s="91">
        <v>0.5</v>
      </c>
      <c r="E25" s="174">
        <v>3</v>
      </c>
      <c r="F25" s="166"/>
      <c r="G25" s="91">
        <v>4</v>
      </c>
      <c r="H25" s="91">
        <v>0.5</v>
      </c>
    </row>
    <row r="26" spans="2:8" ht="18.75">
      <c r="B26" s="110">
        <v>17</v>
      </c>
      <c r="C26" s="91">
        <v>70</v>
      </c>
      <c r="D26" s="91">
        <v>2</v>
      </c>
      <c r="E26" s="174">
        <v>2</v>
      </c>
      <c r="F26" s="166"/>
      <c r="G26" s="91">
        <v>3</v>
      </c>
      <c r="H26" s="91">
        <v>0.5</v>
      </c>
    </row>
    <row r="27" spans="2:8" ht="18.75">
      <c r="B27" s="110">
        <v>18</v>
      </c>
      <c r="C27" s="91">
        <v>65</v>
      </c>
      <c r="D27" s="91">
        <v>1</v>
      </c>
      <c r="E27" s="174">
        <v>1</v>
      </c>
      <c r="F27" s="166"/>
      <c r="G27" s="91">
        <v>3</v>
      </c>
      <c r="H27" s="91">
        <v>1</v>
      </c>
    </row>
    <row r="28" spans="2:8" ht="18.75">
      <c r="B28" s="110">
        <v>19</v>
      </c>
      <c r="C28" s="91">
        <v>33</v>
      </c>
      <c r="D28" s="91">
        <v>0.7</v>
      </c>
      <c r="E28" s="174">
        <v>1</v>
      </c>
      <c r="F28" s="166"/>
      <c r="G28" s="91">
        <v>8</v>
      </c>
      <c r="H28" s="91">
        <v>1</v>
      </c>
    </row>
    <row r="29" spans="2:8" ht="18.75">
      <c r="B29" s="111">
        <v>20</v>
      </c>
      <c r="C29" s="92">
        <v>30</v>
      </c>
      <c r="D29" s="92">
        <v>18</v>
      </c>
      <c r="E29" s="175">
        <v>2</v>
      </c>
      <c r="F29" s="168"/>
      <c r="G29" s="92">
        <v>2</v>
      </c>
      <c r="H29" s="92">
        <v>2</v>
      </c>
    </row>
    <row r="30" spans="2:8" ht="18.75">
      <c r="B30" s="176" t="s">
        <v>408</v>
      </c>
      <c r="C30" s="176"/>
      <c r="D30" s="176"/>
      <c r="E30" s="176"/>
      <c r="F30" s="176"/>
      <c r="G30" s="169" t="s">
        <v>245</v>
      </c>
      <c r="H30" s="169"/>
    </row>
    <row r="31" spans="1:8" ht="18.75">
      <c r="A31" s="169" t="s">
        <v>294</v>
      </c>
      <c r="B31" s="169"/>
      <c r="C31" s="169"/>
      <c r="D31" s="169"/>
      <c r="E31" s="169"/>
      <c r="F31" s="169"/>
      <c r="G31" s="169"/>
      <c r="H31" s="169"/>
    </row>
    <row r="32" spans="1:8" ht="18.75">
      <c r="A32" s="141" t="s">
        <v>291</v>
      </c>
      <c r="B32" s="41"/>
      <c r="C32" s="41"/>
      <c r="D32" s="41"/>
      <c r="E32" s="41"/>
      <c r="F32" s="41"/>
      <c r="G32" s="41"/>
      <c r="H32" s="142" t="s">
        <v>293</v>
      </c>
    </row>
    <row r="33" spans="1:8" ht="18.75">
      <c r="A33" s="141" t="s">
        <v>246</v>
      </c>
      <c r="B33" s="41"/>
      <c r="C33" s="41"/>
      <c r="D33" s="41"/>
      <c r="E33" s="41"/>
      <c r="F33" s="41"/>
      <c r="G33" s="41"/>
      <c r="H33" s="143" t="s">
        <v>292</v>
      </c>
    </row>
    <row r="34" spans="1:8" ht="18.75">
      <c r="A34" s="141" t="s">
        <v>16</v>
      </c>
      <c r="B34" s="41"/>
      <c r="C34" s="41"/>
      <c r="D34" s="41"/>
      <c r="E34" s="41"/>
      <c r="F34" s="41"/>
      <c r="G34" s="41"/>
      <c r="H34" s="112">
        <v>15</v>
      </c>
    </row>
    <row r="35" spans="1:8" ht="18.75">
      <c r="A35" s="141" t="s">
        <v>17</v>
      </c>
      <c r="B35" s="2"/>
      <c r="C35" s="2"/>
      <c r="D35" s="2"/>
      <c r="E35" s="2"/>
      <c r="F35" s="2"/>
      <c r="G35" s="2"/>
      <c r="H35" s="4" t="s">
        <v>21</v>
      </c>
    </row>
    <row r="36" spans="1:8" ht="18.75">
      <c r="A36" s="141" t="s">
        <v>416</v>
      </c>
      <c r="B36" s="2"/>
      <c r="C36" s="2"/>
      <c r="D36" s="2"/>
      <c r="E36" s="2"/>
      <c r="F36" s="2"/>
      <c r="G36" s="2"/>
      <c r="H36" s="4" t="s">
        <v>22</v>
      </c>
    </row>
    <row r="37" spans="1:8" ht="18.75">
      <c r="A37" s="141" t="s">
        <v>18</v>
      </c>
      <c r="B37" s="2"/>
      <c r="C37" s="2"/>
      <c r="D37" s="2"/>
      <c r="E37" s="2"/>
      <c r="F37" s="2"/>
      <c r="G37" s="2"/>
      <c r="H37" s="4" t="s">
        <v>23</v>
      </c>
    </row>
    <row r="38" spans="1:8" ht="18.75">
      <c r="A38" s="141" t="s">
        <v>19</v>
      </c>
      <c r="B38" s="2"/>
      <c r="C38" s="2"/>
      <c r="D38" s="2"/>
      <c r="E38" s="2"/>
      <c r="F38" s="2"/>
      <c r="G38" s="2"/>
      <c r="H38" s="5" t="s">
        <v>24</v>
      </c>
    </row>
    <row r="44" ht="18.75">
      <c r="E44" s="1" t="s">
        <v>417</v>
      </c>
    </row>
  </sheetData>
  <sheetProtection password="CEE5" sheet="1" objects="1" scenarios="1"/>
  <mergeCells count="28">
    <mergeCell ref="E29:F29"/>
    <mergeCell ref="A31:H31"/>
    <mergeCell ref="G30:H30"/>
    <mergeCell ref="E25:F25"/>
    <mergeCell ref="E26:F26"/>
    <mergeCell ref="E27:F27"/>
    <mergeCell ref="E28:F28"/>
    <mergeCell ref="B30:F30"/>
    <mergeCell ref="E21:F21"/>
    <mergeCell ref="E22:F22"/>
    <mergeCell ref="E23:F23"/>
    <mergeCell ref="E24:F24"/>
    <mergeCell ref="E17:F17"/>
    <mergeCell ref="E18:F18"/>
    <mergeCell ref="E19:F19"/>
    <mergeCell ref="E20:F20"/>
    <mergeCell ref="E13:F13"/>
    <mergeCell ref="E14:F14"/>
    <mergeCell ref="E15:F15"/>
    <mergeCell ref="E16:F16"/>
    <mergeCell ref="B7:B9"/>
    <mergeCell ref="E10:F10"/>
    <mergeCell ref="E11:F11"/>
    <mergeCell ref="E12:F12"/>
    <mergeCell ref="A2:H2"/>
    <mergeCell ref="A3:H3"/>
    <mergeCell ref="A5:H5"/>
    <mergeCell ref="G4:H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A1" sqref="A1"/>
    </sheetView>
  </sheetViews>
  <sheetFormatPr defaultColWidth="9" defaultRowHeight="15"/>
  <cols>
    <col min="1" max="7" width="9" style="1" customWidth="1"/>
    <col min="8" max="8" width="9.09765625" style="1" bestFit="1" customWidth="1"/>
    <col min="9" max="16384" width="9" style="1" customWidth="1"/>
  </cols>
  <sheetData>
    <row r="1" ht="18.75">
      <c r="H1" s="8"/>
    </row>
    <row r="2" spans="1:8" ht="20.25">
      <c r="A2" s="179" t="s">
        <v>247</v>
      </c>
      <c r="B2" s="179"/>
      <c r="C2" s="179"/>
      <c r="D2" s="179"/>
      <c r="E2" s="179"/>
      <c r="F2" s="179"/>
      <c r="G2" s="179"/>
      <c r="H2" s="179"/>
    </row>
    <row r="3" spans="1:8" ht="20.25">
      <c r="A3" s="179" t="s">
        <v>248</v>
      </c>
      <c r="B3" s="179"/>
      <c r="C3" s="179"/>
      <c r="D3" s="179"/>
      <c r="E3" s="179"/>
      <c r="F3" s="179"/>
      <c r="G3" s="179"/>
      <c r="H3" s="179"/>
    </row>
    <row r="4" spans="1:8" ht="18.75">
      <c r="A4" s="83"/>
      <c r="B4" s="83"/>
      <c r="C4" s="83"/>
      <c r="D4" s="83"/>
      <c r="E4" s="83"/>
      <c r="F4" s="83"/>
      <c r="G4" s="83"/>
      <c r="H4" s="83"/>
    </row>
    <row r="5" spans="1:8" ht="18.75">
      <c r="A5" s="180" t="s">
        <v>30</v>
      </c>
      <c r="B5" s="180"/>
      <c r="C5" s="180"/>
      <c r="D5" s="180"/>
      <c r="E5" s="180"/>
      <c r="F5" s="180"/>
      <c r="G5" s="180"/>
      <c r="H5" s="180"/>
    </row>
    <row r="6" spans="2:8" ht="18.75">
      <c r="B6" s="87" t="s">
        <v>249</v>
      </c>
      <c r="C6" s="87"/>
      <c r="D6" s="87"/>
      <c r="E6" s="87"/>
      <c r="F6" s="87"/>
      <c r="G6" s="87"/>
      <c r="H6" s="114"/>
    </row>
    <row r="7" spans="2:8" ht="18.75">
      <c r="B7" s="87" t="s">
        <v>298</v>
      </c>
      <c r="C7" s="87"/>
      <c r="D7" s="87"/>
      <c r="E7" s="87"/>
      <c r="F7" s="87"/>
      <c r="G7" s="87"/>
      <c r="H7" s="114"/>
    </row>
    <row r="8" spans="2:4" ht="18.75">
      <c r="B8" s="3" t="s">
        <v>250</v>
      </c>
      <c r="C8" s="3"/>
      <c r="D8" s="3"/>
    </row>
    <row r="9" spans="2:8" ht="18.75">
      <c r="B9" s="1" t="s">
        <v>6</v>
      </c>
      <c r="H9" s="22"/>
    </row>
    <row r="10" spans="2:8" ht="18.75">
      <c r="B10" s="1" t="s">
        <v>290</v>
      </c>
      <c r="H10" s="113"/>
    </row>
    <row r="11" spans="2:8" ht="18.75">
      <c r="B11" s="1" t="s">
        <v>308</v>
      </c>
      <c r="H11" s="22"/>
    </row>
    <row r="12" spans="2:8" ht="18.75">
      <c r="B12" s="1" t="s">
        <v>12</v>
      </c>
      <c r="H12" s="27"/>
    </row>
    <row r="13" spans="2:8" ht="20.25">
      <c r="B13" s="1" t="s">
        <v>415</v>
      </c>
      <c r="H13" s="22"/>
    </row>
    <row r="14" spans="2:8" ht="18.75">
      <c r="B14" s="1" t="s">
        <v>5</v>
      </c>
      <c r="H14" s="122"/>
    </row>
    <row r="15" spans="2:7" ht="18.75">
      <c r="B15" s="3" t="s">
        <v>251</v>
      </c>
      <c r="C15" s="3"/>
      <c r="D15" s="3"/>
      <c r="E15" s="3"/>
      <c r="F15" s="3"/>
      <c r="G15" s="3"/>
    </row>
    <row r="16" ht="18.75">
      <c r="B16" s="1" t="s">
        <v>10</v>
      </c>
    </row>
    <row r="17" spans="2:8" ht="20.25">
      <c r="B17" s="1" t="s">
        <v>11</v>
      </c>
      <c r="H17" s="20" t="e">
        <f>H9/(H13*3.6)</f>
        <v>#DIV/0!</v>
      </c>
    </row>
    <row r="18" ht="18.75">
      <c r="B18" s="1" t="s">
        <v>275</v>
      </c>
    </row>
    <row r="19" spans="2:8" ht="20.25">
      <c r="B19" s="1" t="s">
        <v>276</v>
      </c>
      <c r="H19" s="20" t="e">
        <f>8464*H9^-1.9633</f>
        <v>#DIV/0!</v>
      </c>
    </row>
    <row r="20" ht="18.75">
      <c r="B20" s="1" t="s">
        <v>27</v>
      </c>
    </row>
    <row r="21" spans="2:8" ht="20.25">
      <c r="B21" s="1" t="s">
        <v>29</v>
      </c>
      <c r="H21" s="20" t="e">
        <f>H19/(H14^0.5)</f>
        <v>#DIV/0!</v>
      </c>
    </row>
    <row r="22" spans="2:8" ht="20.25">
      <c r="B22" s="1" t="s">
        <v>9</v>
      </c>
      <c r="H22" s="20">
        <v>41</v>
      </c>
    </row>
    <row r="23" ht="18.75">
      <c r="B23" s="1" t="s">
        <v>14</v>
      </c>
    </row>
    <row r="24" spans="2:8" ht="18.75">
      <c r="B24" s="1" t="s">
        <v>15</v>
      </c>
      <c r="H24" s="20">
        <f>H14*H22</f>
        <v>0</v>
      </c>
    </row>
    <row r="25" ht="18.75">
      <c r="B25" s="1" t="s">
        <v>13</v>
      </c>
    </row>
    <row r="26" spans="2:8" ht="18.75">
      <c r="B26" s="1" t="s">
        <v>255</v>
      </c>
      <c r="H26" s="20">
        <f>H24/15</f>
        <v>0</v>
      </c>
    </row>
    <row r="27" ht="18.75">
      <c r="B27" s="1" t="s">
        <v>14</v>
      </c>
    </row>
    <row r="28" spans="2:8" ht="18.75">
      <c r="B28" s="1" t="s">
        <v>252</v>
      </c>
      <c r="H28" s="20">
        <f>H24/5</f>
        <v>0</v>
      </c>
    </row>
    <row r="29" spans="2:8" ht="18.75">
      <c r="B29" s="3" t="s">
        <v>26</v>
      </c>
      <c r="C29" s="3"/>
      <c r="D29" s="3"/>
      <c r="E29" s="3"/>
      <c r="F29" s="3"/>
      <c r="H29" s="3"/>
    </row>
    <row r="30" ht="18.75">
      <c r="B30" s="1" t="s">
        <v>421</v>
      </c>
    </row>
    <row r="31" spans="1:8" ht="18.75">
      <c r="A31" s="1" t="s">
        <v>20</v>
      </c>
      <c r="D31" s="41"/>
      <c r="H31" s="6"/>
    </row>
    <row r="32" spans="1:8" ht="18.75">
      <c r="A32" s="81" t="s">
        <v>418</v>
      </c>
      <c r="B32" s="81"/>
      <c r="C32" s="81"/>
      <c r="D32" s="140"/>
      <c r="E32" s="139"/>
      <c r="F32" s="139"/>
      <c r="G32" s="139"/>
      <c r="H32" s="131"/>
    </row>
    <row r="33" spans="1:8" ht="18.75">
      <c r="A33" s="81" t="s">
        <v>419</v>
      </c>
      <c r="B33" s="81"/>
      <c r="C33" s="81"/>
      <c r="D33" s="140"/>
      <c r="E33" s="131"/>
      <c r="F33" s="131"/>
      <c r="G33" s="131"/>
      <c r="H33" s="131"/>
    </row>
    <row r="34" spans="1:8" ht="18.75">
      <c r="A34" s="81" t="s">
        <v>420</v>
      </c>
      <c r="B34" s="81"/>
      <c r="C34" s="81"/>
      <c r="D34" s="140"/>
      <c r="E34" s="139"/>
      <c r="F34" s="139"/>
      <c r="G34" s="139"/>
      <c r="H34" s="140"/>
    </row>
    <row r="35" spans="1:8" ht="18.75">
      <c r="A35" s="26" t="s">
        <v>32</v>
      </c>
      <c r="B35" s="26"/>
      <c r="C35" s="26"/>
      <c r="D35" s="26"/>
      <c r="E35" s="26"/>
      <c r="F35" s="26"/>
      <c r="G35" s="26"/>
      <c r="H35" s="127" t="e">
        <f>H14*15/H24</f>
        <v>#DIV/0!</v>
      </c>
    </row>
    <row r="36" spans="1:8" ht="18.75">
      <c r="A36" s="41"/>
      <c r="B36" s="41"/>
      <c r="C36" s="41"/>
      <c r="D36" s="41"/>
      <c r="E36" s="41"/>
      <c r="F36" s="41"/>
      <c r="G36" s="41"/>
      <c r="H36" s="119"/>
    </row>
    <row r="37" spans="1:8" ht="18.75">
      <c r="A37" s="182" t="s">
        <v>278</v>
      </c>
      <c r="B37" s="182"/>
      <c r="C37" s="182"/>
      <c r="D37" s="182"/>
      <c r="E37" s="182"/>
      <c r="F37" s="182"/>
      <c r="G37" s="182"/>
      <c r="H37" s="182"/>
    </row>
    <row r="38" spans="1:8" ht="18.75">
      <c r="A38" s="41"/>
      <c r="B38" s="144" t="s">
        <v>283</v>
      </c>
      <c r="C38" s="121"/>
      <c r="D38" s="121"/>
      <c r="E38" s="121"/>
      <c r="F38" s="121"/>
      <c r="G38" s="121"/>
      <c r="H38" s="119"/>
    </row>
    <row r="39" spans="1:7" ht="18.75">
      <c r="A39" s="41"/>
      <c r="B39" s="41" t="s">
        <v>423</v>
      </c>
      <c r="C39" s="41"/>
      <c r="D39" s="41"/>
      <c r="E39" s="41"/>
      <c r="F39" s="41"/>
      <c r="G39" s="41"/>
    </row>
    <row r="40" spans="1:8" ht="18.75">
      <c r="A40" s="41"/>
      <c r="B40" s="1" t="s">
        <v>422</v>
      </c>
      <c r="F40" s="41"/>
      <c r="G40" s="41"/>
      <c r="H40" s="122"/>
    </row>
    <row r="41" spans="1:8" ht="18.75">
      <c r="A41" s="41"/>
      <c r="B41" s="41" t="s">
        <v>277</v>
      </c>
      <c r="C41" s="41"/>
      <c r="D41" s="41"/>
      <c r="E41" s="41"/>
      <c r="F41" s="41"/>
      <c r="G41" s="41"/>
      <c r="H41" s="126" t="e">
        <f>(101.56*H40^-0.4856)*336^-0.5</f>
        <v>#DIV/0!</v>
      </c>
    </row>
    <row r="42" spans="1:7" ht="18.75">
      <c r="A42" s="41"/>
      <c r="B42" s="41" t="s">
        <v>424</v>
      </c>
      <c r="C42" s="41"/>
      <c r="D42" s="41"/>
      <c r="E42" s="41"/>
      <c r="F42" s="41"/>
      <c r="G42" s="41"/>
    </row>
    <row r="43" spans="1:8" ht="18.75">
      <c r="A43" s="41"/>
      <c r="B43" s="1" t="s">
        <v>425</v>
      </c>
      <c r="G43" s="41"/>
      <c r="H43" s="122"/>
    </row>
    <row r="44" spans="1:8" ht="18.75">
      <c r="A44" s="41"/>
      <c r="B44" s="41" t="s">
        <v>279</v>
      </c>
      <c r="C44" s="41"/>
      <c r="D44" s="41"/>
      <c r="E44" s="41"/>
      <c r="F44" s="41"/>
      <c r="G44" s="41"/>
      <c r="H44" s="126" t="e">
        <f>(101.56*H43^-0.4856)*336^-0.5</f>
        <v>#DIV/0!</v>
      </c>
    </row>
    <row r="45" spans="1:8" ht="18.75">
      <c r="A45" s="41"/>
      <c r="B45" s="41" t="s">
        <v>426</v>
      </c>
      <c r="C45" s="41"/>
      <c r="D45" s="41"/>
      <c r="E45" s="41"/>
      <c r="F45" s="41"/>
      <c r="G45" s="41"/>
      <c r="H45" s="119"/>
    </row>
    <row r="46" spans="1:8" ht="18.75">
      <c r="A46" s="41"/>
      <c r="B46" s="41" t="s">
        <v>427</v>
      </c>
      <c r="C46" s="41"/>
      <c r="D46" s="41"/>
      <c r="E46" s="41"/>
      <c r="F46" s="41"/>
      <c r="G46" s="41"/>
      <c r="H46" s="122"/>
    </row>
    <row r="47" spans="1:8" ht="18.75">
      <c r="A47" s="41"/>
      <c r="B47" s="41" t="s">
        <v>280</v>
      </c>
      <c r="C47" s="41"/>
      <c r="D47" s="41"/>
      <c r="E47" s="41"/>
      <c r="F47" s="41"/>
      <c r="G47" s="41"/>
      <c r="H47" s="126" t="e">
        <f>(101.56*H46^-0.4856)*336^-0.5</f>
        <v>#DIV/0!</v>
      </c>
    </row>
    <row r="48" spans="1:8" ht="18.75">
      <c r="A48" s="41"/>
      <c r="B48" s="144" t="s">
        <v>284</v>
      </c>
      <c r="C48" s="121"/>
      <c r="D48" s="121"/>
      <c r="E48" s="121"/>
      <c r="F48" s="121"/>
      <c r="G48" s="41"/>
      <c r="H48" s="120"/>
    </row>
    <row r="49" spans="1:8" ht="18.75">
      <c r="A49" s="41"/>
      <c r="B49" s="41" t="s">
        <v>285</v>
      </c>
      <c r="C49" s="41"/>
      <c r="D49" s="41"/>
      <c r="E49" s="41"/>
      <c r="F49" s="41"/>
      <c r="G49" s="41"/>
      <c r="H49" s="120"/>
    </row>
    <row r="50" spans="1:8" ht="18.75">
      <c r="A50" s="41"/>
      <c r="B50" s="41" t="s">
        <v>288</v>
      </c>
      <c r="C50" s="41"/>
      <c r="D50" s="41"/>
      <c r="E50" s="41"/>
      <c r="F50" s="41"/>
      <c r="G50" s="41"/>
      <c r="H50" s="122"/>
    </row>
    <row r="51" spans="1:8" ht="18.75">
      <c r="A51" s="41"/>
      <c r="B51" s="41" t="s">
        <v>286</v>
      </c>
      <c r="C51" s="41"/>
      <c r="D51" s="41"/>
      <c r="E51" s="41"/>
      <c r="F51" s="41"/>
      <c r="G51" s="41"/>
      <c r="H51" s="126" t="e">
        <f>(101.56*H50^-0.4856)*8640^-0.5</f>
        <v>#DIV/0!</v>
      </c>
    </row>
    <row r="52" spans="1:8" ht="18.75">
      <c r="A52" s="41"/>
      <c r="B52" s="41" t="s">
        <v>287</v>
      </c>
      <c r="C52" s="41"/>
      <c r="D52" s="41"/>
      <c r="E52" s="41"/>
      <c r="F52" s="41"/>
      <c r="G52" s="41"/>
      <c r="H52" s="119"/>
    </row>
    <row r="53" spans="1:8" ht="18.75">
      <c r="A53" s="41"/>
      <c r="B53" s="41" t="s">
        <v>289</v>
      </c>
      <c r="C53" s="41"/>
      <c r="D53" s="41"/>
      <c r="E53" s="41"/>
      <c r="F53" s="41"/>
      <c r="G53" s="41"/>
      <c r="H53" s="122"/>
    </row>
    <row r="54" spans="1:8" ht="18.75">
      <c r="A54" s="41"/>
      <c r="B54" s="41" t="s">
        <v>286</v>
      </c>
      <c r="C54" s="41"/>
      <c r="D54" s="41"/>
      <c r="E54" s="41"/>
      <c r="F54" s="41"/>
      <c r="G54" s="41"/>
      <c r="H54" s="126" t="e">
        <f>(101.56*H53^-0.4856)*8640^-0.5</f>
        <v>#DIV/0!</v>
      </c>
    </row>
    <row r="55" spans="1:8" ht="18.75">
      <c r="A55" s="41"/>
      <c r="B55" s="41"/>
      <c r="C55" s="41"/>
      <c r="D55" s="41"/>
      <c r="E55" s="41"/>
      <c r="F55" s="41"/>
      <c r="G55" s="41"/>
      <c r="H55" s="119"/>
    </row>
    <row r="56" spans="1:8" ht="18.75">
      <c r="A56" s="181" t="s">
        <v>31</v>
      </c>
      <c r="B56" s="181"/>
      <c r="C56" s="181"/>
      <c r="D56" s="181"/>
      <c r="E56" s="181"/>
      <c r="F56" s="181"/>
      <c r="G56" s="181"/>
      <c r="H56" s="181"/>
    </row>
    <row r="57" spans="2:8" ht="18.75">
      <c r="B57" s="85" t="s">
        <v>25</v>
      </c>
      <c r="C57" s="85"/>
      <c r="D57" s="85"/>
      <c r="E57" s="85"/>
      <c r="F57" s="85"/>
      <c r="G57" s="85"/>
      <c r="H57" s="85"/>
    </row>
    <row r="58" spans="2:8" ht="18.75">
      <c r="B58" s="85" t="s">
        <v>295</v>
      </c>
      <c r="C58" s="85"/>
      <c r="D58" s="85"/>
      <c r="E58" s="85"/>
      <c r="F58" s="85"/>
      <c r="G58" s="85"/>
      <c r="H58" s="85"/>
    </row>
    <row r="59" spans="2:4" ht="18.75">
      <c r="B59" s="3" t="s">
        <v>3</v>
      </c>
      <c r="C59" s="3"/>
      <c r="D59" s="3"/>
    </row>
    <row r="60" spans="2:8" ht="18.75">
      <c r="B60" s="1" t="s">
        <v>296</v>
      </c>
      <c r="H60" s="122"/>
    </row>
    <row r="61" spans="2:8" ht="18.75">
      <c r="B61" s="1" t="s">
        <v>409</v>
      </c>
      <c r="H61" s="124"/>
    </row>
    <row r="62" spans="2:8" ht="18.75">
      <c r="B62" s="1" t="s">
        <v>7</v>
      </c>
      <c r="H62" s="122"/>
    </row>
    <row r="63" spans="2:8" ht="18.75">
      <c r="B63" s="1" t="s">
        <v>12</v>
      </c>
      <c r="H63" s="24"/>
    </row>
    <row r="64" spans="2:8" ht="20.25">
      <c r="B64" s="1" t="s">
        <v>415</v>
      </c>
      <c r="H64" s="122"/>
    </row>
    <row r="65" spans="2:8" ht="18.75">
      <c r="B65" s="1" t="s">
        <v>5</v>
      </c>
      <c r="H65" s="122"/>
    </row>
    <row r="66" spans="2:7" ht="18.75">
      <c r="B66" s="3" t="s">
        <v>8</v>
      </c>
      <c r="C66" s="3"/>
      <c r="D66" s="3"/>
      <c r="E66" s="3"/>
      <c r="F66" s="3"/>
      <c r="G66" s="3"/>
    </row>
    <row r="67" ht="18.75">
      <c r="B67" s="1" t="s">
        <v>10</v>
      </c>
    </row>
    <row r="68" spans="2:8" ht="20.25">
      <c r="B68" s="1" t="s">
        <v>11</v>
      </c>
      <c r="H68" s="21" t="e">
        <f>H60/(H64*3.6)</f>
        <v>#DIV/0!</v>
      </c>
    </row>
    <row r="69" ht="18.75">
      <c r="B69" s="1" t="s">
        <v>28</v>
      </c>
    </row>
    <row r="70" spans="2:8" ht="20.25">
      <c r="B70" s="1" t="s">
        <v>274</v>
      </c>
      <c r="H70" s="19" t="e">
        <f>275.28*H60^-0.8313</f>
        <v>#DIV/0!</v>
      </c>
    </row>
    <row r="71" ht="18.75">
      <c r="B71" s="1" t="s">
        <v>40</v>
      </c>
    </row>
    <row r="72" spans="2:8" ht="20.25">
      <c r="B72" s="1" t="s">
        <v>273</v>
      </c>
      <c r="H72" s="19" t="e">
        <f>H70/(H65^0.5)</f>
        <v>#DIV/0!</v>
      </c>
    </row>
    <row r="73" spans="2:8" ht="20.25">
      <c r="B73" s="1" t="s">
        <v>9</v>
      </c>
      <c r="H73" s="19" t="e">
        <f>(H70+H72)/2</f>
        <v>#DIV/0!</v>
      </c>
    </row>
    <row r="74" ht="18.75">
      <c r="B74" s="1" t="s">
        <v>14</v>
      </c>
    </row>
    <row r="75" spans="2:8" ht="18.75">
      <c r="B75" s="1" t="s">
        <v>15</v>
      </c>
      <c r="H75" s="19" t="e">
        <f>H65*H73</f>
        <v>#DIV/0!</v>
      </c>
    </row>
    <row r="76" ht="18.75">
      <c r="B76" s="1" t="s">
        <v>13</v>
      </c>
    </row>
    <row r="77" spans="2:8" ht="18.75">
      <c r="B77" s="1" t="s">
        <v>255</v>
      </c>
      <c r="H77" s="19" t="e">
        <f>H75/15</f>
        <v>#DIV/0!</v>
      </c>
    </row>
    <row r="78" ht="18.75">
      <c r="B78" s="1" t="s">
        <v>13</v>
      </c>
    </row>
    <row r="79" spans="2:8" ht="18.75">
      <c r="B79" s="1" t="s">
        <v>256</v>
      </c>
      <c r="H79" s="19"/>
    </row>
    <row r="80" spans="2:8" ht="18.75">
      <c r="B80" s="1" t="s">
        <v>258</v>
      </c>
      <c r="H80" s="21" t="e">
        <f>H75/500</f>
        <v>#DIV/0!</v>
      </c>
    </row>
    <row r="81" ht="18.75">
      <c r="B81" s="1" t="s">
        <v>13</v>
      </c>
    </row>
    <row r="82" spans="2:8" ht="18.75">
      <c r="B82" s="1" t="s">
        <v>257</v>
      </c>
      <c r="H82" s="21" t="e">
        <f>H75/1000</f>
        <v>#DIV/0!</v>
      </c>
    </row>
    <row r="83" spans="2:8" ht="18.75">
      <c r="B83" s="3" t="s">
        <v>26</v>
      </c>
      <c r="C83" s="3"/>
      <c r="D83" s="3"/>
      <c r="E83" s="3"/>
      <c r="F83" s="3"/>
      <c r="H83" s="23"/>
    </row>
    <row r="84" ht="18.75">
      <c r="B84" s="1" t="s">
        <v>253</v>
      </c>
    </row>
    <row r="85" spans="1:8" ht="18.75">
      <c r="A85" s="1" t="s">
        <v>20</v>
      </c>
      <c r="D85" s="24"/>
      <c r="E85" s="24"/>
      <c r="F85" s="24"/>
      <c r="G85" s="24"/>
      <c r="H85" s="24"/>
    </row>
    <row r="86" spans="1:9" ht="18.75">
      <c r="A86" s="81" t="s">
        <v>262</v>
      </c>
      <c r="B86" s="81"/>
      <c r="C86" s="81"/>
      <c r="D86" s="141" t="s">
        <v>19</v>
      </c>
      <c r="E86" s="115"/>
      <c r="F86" s="115"/>
      <c r="G86" s="115"/>
      <c r="H86" s="115"/>
      <c r="I86" s="134"/>
    </row>
    <row r="87" spans="1:9" ht="18.75">
      <c r="A87" s="81" t="s">
        <v>259</v>
      </c>
      <c r="B87" s="81"/>
      <c r="C87" s="81"/>
      <c r="D87" s="141" t="s">
        <v>17</v>
      </c>
      <c r="E87" s="115"/>
      <c r="F87" s="115"/>
      <c r="G87" s="115"/>
      <c r="H87" s="115"/>
      <c r="I87" s="134"/>
    </row>
    <row r="88" spans="1:9" ht="18.75">
      <c r="A88" s="81" t="s">
        <v>260</v>
      </c>
      <c r="B88" s="115"/>
      <c r="C88" s="115"/>
      <c r="D88" s="141" t="s">
        <v>291</v>
      </c>
      <c r="E88" s="115"/>
      <c r="F88" s="115"/>
      <c r="G88" s="115"/>
      <c r="H88" s="115"/>
      <c r="I88" s="134"/>
    </row>
    <row r="89" spans="1:9" ht="18.75">
      <c r="A89" s="81" t="s">
        <v>261</v>
      </c>
      <c r="B89" s="81"/>
      <c r="C89" s="123"/>
      <c r="D89" s="141" t="s">
        <v>291</v>
      </c>
      <c r="E89" s="115"/>
      <c r="F89" s="115"/>
      <c r="G89" s="115"/>
      <c r="H89" s="115"/>
      <c r="I89" s="134"/>
    </row>
    <row r="90" spans="1:8" ht="18.75">
      <c r="A90" s="115"/>
      <c r="B90" s="115"/>
      <c r="C90" s="115"/>
      <c r="D90" s="115"/>
      <c r="E90" s="115"/>
      <c r="F90" s="115"/>
      <c r="G90" s="115"/>
      <c r="H90" s="115"/>
    </row>
    <row r="91" spans="1:8" ht="18.75">
      <c r="A91" s="1" t="s">
        <v>32</v>
      </c>
      <c r="H91" s="125" t="e">
        <f>H65*15/H73</f>
        <v>#DIV/0!</v>
      </c>
    </row>
    <row r="92" spans="1:8" ht="18.75">
      <c r="A92" s="24"/>
      <c r="B92" s="24"/>
      <c r="C92" s="24"/>
      <c r="D92" s="24"/>
      <c r="E92" s="116"/>
      <c r="F92" s="24"/>
      <c r="G92" s="24"/>
      <c r="H92" s="24"/>
    </row>
    <row r="93" spans="1:8" ht="18.75">
      <c r="A93" s="24"/>
      <c r="B93" s="24"/>
      <c r="C93" s="24"/>
      <c r="D93" s="24"/>
      <c r="E93" s="24"/>
      <c r="F93" s="24"/>
      <c r="G93" s="24"/>
      <c r="H93" s="25"/>
    </row>
    <row r="94" spans="1:8" ht="18.75">
      <c r="A94" s="83"/>
      <c r="H94" s="83"/>
    </row>
    <row r="95" spans="1:8" ht="18.75">
      <c r="A95" s="24"/>
      <c r="H95" s="24"/>
    </row>
    <row r="96" spans="1:8" ht="18.75">
      <c r="A96" s="24"/>
      <c r="B96" s="24"/>
      <c r="C96" s="24"/>
      <c r="D96" s="24"/>
      <c r="E96" s="24"/>
      <c r="F96" s="24"/>
      <c r="G96" s="24"/>
      <c r="H96" s="24"/>
    </row>
    <row r="98" spans="1:9" ht="18.75">
      <c r="A98" s="177" t="s">
        <v>410</v>
      </c>
      <c r="B98" s="177"/>
      <c r="C98" s="177"/>
      <c r="D98" s="177"/>
      <c r="E98" s="177"/>
      <c r="F98" s="177"/>
      <c r="G98" s="177"/>
      <c r="H98" s="177"/>
      <c r="I98" s="27"/>
    </row>
    <row r="99" spans="1:9" ht="18.75">
      <c r="A99" s="27"/>
      <c r="B99" s="178" t="s">
        <v>272</v>
      </c>
      <c r="C99" s="178"/>
      <c r="D99" s="178"/>
      <c r="E99" s="27" t="s">
        <v>414</v>
      </c>
      <c r="F99" s="27" t="s">
        <v>271</v>
      </c>
      <c r="G99" s="27" t="s">
        <v>270</v>
      </c>
      <c r="H99" s="27" t="s">
        <v>269</v>
      </c>
      <c r="I99" s="27" t="s">
        <v>268</v>
      </c>
    </row>
    <row r="100" spans="1:9" ht="18.75">
      <c r="A100" s="27"/>
      <c r="B100" s="177">
        <f>H9</f>
        <v>0</v>
      </c>
      <c r="C100" s="177"/>
      <c r="D100" s="177"/>
      <c r="E100" s="27">
        <v>28</v>
      </c>
      <c r="F100" s="27">
        <v>48</v>
      </c>
      <c r="G100" s="27">
        <v>80</v>
      </c>
      <c r="H100" s="27">
        <v>200</v>
      </c>
      <c r="I100" s="27">
        <v>340</v>
      </c>
    </row>
    <row r="101" spans="1:8" ht="18.75">
      <c r="A101" s="24"/>
      <c r="B101" s="24"/>
      <c r="C101" s="24"/>
      <c r="D101" s="24"/>
      <c r="E101" s="24"/>
      <c r="F101" s="24"/>
      <c r="G101" s="24"/>
      <c r="H101" s="24"/>
    </row>
    <row r="102" spans="1:8" ht="18.75">
      <c r="A102" s="24"/>
      <c r="B102" s="24"/>
      <c r="C102" s="24"/>
      <c r="D102" s="24"/>
      <c r="E102" s="24"/>
      <c r="F102" s="24"/>
      <c r="G102" s="24"/>
      <c r="H102" s="24"/>
    </row>
    <row r="103" spans="1:8" ht="18.75">
      <c r="A103" s="24"/>
      <c r="B103" s="118"/>
      <c r="C103" s="118"/>
      <c r="D103" s="118"/>
      <c r="E103" s="24"/>
      <c r="F103" s="24"/>
      <c r="G103" s="24"/>
      <c r="H103" s="24"/>
    </row>
    <row r="104" spans="1:8" ht="18.75">
      <c r="A104" s="24"/>
      <c r="B104" s="24"/>
      <c r="C104" s="24"/>
      <c r="D104" s="24"/>
      <c r="E104" s="24"/>
      <c r="F104" s="24"/>
      <c r="G104" s="24"/>
      <c r="H104" s="24"/>
    </row>
    <row r="105" spans="1:8" ht="18.75">
      <c r="A105" s="24"/>
      <c r="B105" s="24"/>
      <c r="C105" s="24"/>
      <c r="D105" s="24"/>
      <c r="E105" s="24"/>
      <c r="F105" s="24"/>
      <c r="G105" s="24"/>
      <c r="H105" s="24"/>
    </row>
    <row r="106" spans="1:8" ht="18.75">
      <c r="A106" s="24"/>
      <c r="B106" s="24"/>
      <c r="C106" s="24"/>
      <c r="D106" s="24"/>
      <c r="E106" s="24"/>
      <c r="F106" s="24"/>
      <c r="G106" s="24"/>
      <c r="H106" s="24"/>
    </row>
    <row r="107" spans="1:8" ht="18.75">
      <c r="A107" s="24"/>
      <c r="B107" s="24"/>
      <c r="C107" s="24"/>
      <c r="D107" s="24"/>
      <c r="E107" s="24"/>
      <c r="F107" s="24"/>
      <c r="G107" s="24"/>
      <c r="H107" s="24"/>
    </row>
    <row r="108" spans="1:8" ht="18.75">
      <c r="A108" s="24"/>
      <c r="B108" s="24"/>
      <c r="C108" s="24"/>
      <c r="D108" s="24"/>
      <c r="E108" s="24"/>
      <c r="F108" s="24"/>
      <c r="G108" s="24"/>
      <c r="H108" s="24"/>
    </row>
    <row r="109" spans="1:8" ht="18.75">
      <c r="A109" s="24"/>
      <c r="B109" s="24"/>
      <c r="C109" s="24"/>
      <c r="D109" s="24"/>
      <c r="E109" s="24"/>
      <c r="F109" s="24"/>
      <c r="G109" s="24"/>
      <c r="H109" s="24"/>
    </row>
    <row r="110" spans="1:8" ht="18.75">
      <c r="A110" s="24"/>
      <c r="B110" s="24"/>
      <c r="C110" s="24"/>
      <c r="D110" s="24"/>
      <c r="E110" s="24"/>
      <c r="F110" s="24"/>
      <c r="G110" s="24"/>
      <c r="H110" s="24"/>
    </row>
    <row r="111" spans="1:8" ht="18.75">
      <c r="A111" s="24"/>
      <c r="B111" s="24"/>
      <c r="C111" s="24"/>
      <c r="D111" s="24"/>
      <c r="E111" s="24"/>
      <c r="F111" s="24"/>
      <c r="G111" s="24"/>
      <c r="H111" s="24"/>
    </row>
    <row r="112" spans="1:8" ht="18.75">
      <c r="A112" s="24"/>
      <c r="B112" s="24"/>
      <c r="C112" s="24"/>
      <c r="D112" s="24"/>
      <c r="E112" s="24"/>
      <c r="F112" s="24"/>
      <c r="G112" s="24"/>
      <c r="H112" s="24"/>
    </row>
    <row r="113" spans="1:8" ht="18.75">
      <c r="A113" s="24"/>
      <c r="B113" s="24"/>
      <c r="C113" s="24"/>
      <c r="D113" s="24"/>
      <c r="E113" s="24"/>
      <c r="F113" s="24"/>
      <c r="G113" s="24"/>
      <c r="H113" s="24"/>
    </row>
    <row r="114" spans="1:8" ht="18.75">
      <c r="A114" s="24"/>
      <c r="B114" s="24"/>
      <c r="C114" s="24"/>
      <c r="D114" s="24"/>
      <c r="E114" s="24"/>
      <c r="F114" s="24"/>
      <c r="G114" s="24"/>
      <c r="H114" s="24"/>
    </row>
    <row r="115" spans="1:8" ht="18.75">
      <c r="A115" s="24"/>
      <c r="B115" s="24"/>
      <c r="C115" s="24"/>
      <c r="D115" s="24"/>
      <c r="E115" s="24"/>
      <c r="F115" s="24"/>
      <c r="G115" s="24"/>
      <c r="H115" s="24"/>
    </row>
    <row r="116" spans="1:8" ht="18.75">
      <c r="A116" s="24"/>
      <c r="B116" s="24"/>
      <c r="C116" s="24"/>
      <c r="D116" s="24"/>
      <c r="E116" s="24"/>
      <c r="F116" s="24"/>
      <c r="G116" s="24"/>
      <c r="H116" s="24"/>
    </row>
    <row r="117" spans="1:8" ht="18.75">
      <c r="A117" s="24"/>
      <c r="B117" s="24"/>
      <c r="C117" s="24"/>
      <c r="D117" s="24"/>
      <c r="E117" s="24"/>
      <c r="F117" s="24"/>
      <c r="G117" s="24"/>
      <c r="H117" s="24"/>
    </row>
    <row r="118" spans="1:8" ht="18.75">
      <c r="A118" s="24"/>
      <c r="B118" s="24"/>
      <c r="C118" s="24"/>
      <c r="D118" s="24"/>
      <c r="E118" s="24"/>
      <c r="F118" s="24"/>
      <c r="G118" s="24"/>
      <c r="H118" s="24"/>
    </row>
    <row r="119" spans="1:8" ht="18.75">
      <c r="A119" s="24"/>
      <c r="B119" s="24"/>
      <c r="C119" s="24"/>
      <c r="D119" s="24"/>
      <c r="E119" s="24"/>
      <c r="F119" s="24"/>
      <c r="G119" s="24"/>
      <c r="H119" s="24"/>
    </row>
    <row r="120" spans="1:8" ht="18.75">
      <c r="A120" s="24"/>
      <c r="B120" s="24"/>
      <c r="C120" s="24"/>
      <c r="D120" s="24"/>
      <c r="E120" s="24"/>
      <c r="F120" s="24"/>
      <c r="G120" s="24"/>
      <c r="H120" s="24"/>
    </row>
    <row r="121" spans="1:8" ht="18.75">
      <c r="A121" s="24"/>
      <c r="B121" s="24"/>
      <c r="C121" s="24"/>
      <c r="D121" s="24"/>
      <c r="E121" s="24"/>
      <c r="F121" s="24"/>
      <c r="G121" s="24"/>
      <c r="H121" s="24"/>
    </row>
    <row r="122" spans="1:8" ht="18.75">
      <c r="A122" s="24"/>
      <c r="B122" s="24"/>
      <c r="C122" s="24"/>
      <c r="D122" s="24"/>
      <c r="E122" s="24"/>
      <c r="F122" s="24"/>
      <c r="G122" s="24"/>
      <c r="H122" s="24"/>
    </row>
    <row r="123" spans="1:8" ht="18.75">
      <c r="A123" s="24"/>
      <c r="B123" s="24"/>
      <c r="C123" s="24"/>
      <c r="D123" s="24"/>
      <c r="E123" s="24"/>
      <c r="F123" s="24"/>
      <c r="G123" s="24"/>
      <c r="H123" s="24"/>
    </row>
    <row r="124" spans="1:8" ht="18.75">
      <c r="A124" s="24"/>
      <c r="B124" s="24"/>
      <c r="C124" s="24"/>
      <c r="D124" s="24"/>
      <c r="E124" s="24"/>
      <c r="F124" s="24"/>
      <c r="G124" s="24"/>
      <c r="H124" s="24"/>
    </row>
    <row r="125" spans="1:8" ht="18.75">
      <c r="A125" s="24"/>
      <c r="B125" s="24"/>
      <c r="C125" s="24"/>
      <c r="D125" s="24"/>
      <c r="E125" s="24"/>
      <c r="F125" s="24"/>
      <c r="G125" s="24"/>
      <c r="H125" s="24"/>
    </row>
    <row r="126" spans="1:8" ht="18.75">
      <c r="A126" s="24"/>
      <c r="B126" s="24"/>
      <c r="C126" s="24"/>
      <c r="D126" s="24"/>
      <c r="E126" s="24"/>
      <c r="F126" s="24"/>
      <c r="G126" s="24"/>
      <c r="H126" s="24"/>
    </row>
    <row r="127" spans="1:8" ht="18.75">
      <c r="A127" s="24"/>
      <c r="B127" s="24"/>
      <c r="C127" s="24"/>
      <c r="D127" s="24"/>
      <c r="E127" s="24"/>
      <c r="F127" s="24"/>
      <c r="G127" s="24"/>
      <c r="H127" s="24"/>
    </row>
    <row r="128" spans="1:8" ht="18.75">
      <c r="A128" s="24"/>
      <c r="B128" s="24"/>
      <c r="C128" s="24"/>
      <c r="D128" s="24"/>
      <c r="E128" s="24"/>
      <c r="F128" s="24"/>
      <c r="G128" s="24"/>
      <c r="H128" s="24"/>
    </row>
    <row r="129" spans="1:8" ht="18.75">
      <c r="A129" s="24"/>
      <c r="B129" s="24"/>
      <c r="C129" s="24"/>
      <c r="D129" s="24"/>
      <c r="E129" s="24"/>
      <c r="F129" s="24"/>
      <c r="G129" s="24"/>
      <c r="H129" s="24"/>
    </row>
    <row r="130" spans="1:8" ht="18.75">
      <c r="A130" s="24"/>
      <c r="B130" s="24"/>
      <c r="C130" s="24"/>
      <c r="D130" s="24"/>
      <c r="E130" s="24"/>
      <c r="F130" s="24"/>
      <c r="G130" s="24"/>
      <c r="H130" s="24"/>
    </row>
  </sheetData>
  <sheetProtection password="CEE5" sheet="1" objects="1" scenarios="1"/>
  <mergeCells count="8">
    <mergeCell ref="A98:H98"/>
    <mergeCell ref="B99:D99"/>
    <mergeCell ref="B100:D100"/>
    <mergeCell ref="A2:H2"/>
    <mergeCell ref="A5:H5"/>
    <mergeCell ref="A3:H3"/>
    <mergeCell ref="A56:H56"/>
    <mergeCell ref="A37:H37"/>
  </mergeCells>
  <printOptions/>
  <pageMargins left="0.75" right="0.75" top="1" bottom="1" header="0.5" footer="0.5"/>
  <pageSetup orientation="portrait" paperSize="9" r:id="rId2"/>
  <rowBreaks count="2" manualBreakCount="2">
    <brk id="36" max="255" man="1"/>
    <brk id="7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H1"/>
    </sheetView>
  </sheetViews>
  <sheetFormatPr defaultColWidth="9" defaultRowHeight="15"/>
  <cols>
    <col min="1" max="16384" width="9" style="1" customWidth="1"/>
  </cols>
  <sheetData>
    <row r="1" spans="1:8" ht="20.25">
      <c r="A1" s="186" t="s">
        <v>299</v>
      </c>
      <c r="B1" s="186"/>
      <c r="C1" s="186"/>
      <c r="D1" s="186"/>
      <c r="E1" s="186"/>
      <c r="F1" s="186"/>
      <c r="G1" s="186"/>
      <c r="H1" s="186"/>
    </row>
    <row r="2" spans="1:8" ht="18.75">
      <c r="A2" s="169" t="s">
        <v>300</v>
      </c>
      <c r="B2" s="169"/>
      <c r="C2" s="169"/>
      <c r="D2" s="169"/>
      <c r="E2" s="169"/>
      <c r="F2" s="169"/>
      <c r="G2" s="169"/>
      <c r="H2" s="169"/>
    </row>
    <row r="3" spans="1:8" ht="18.75">
      <c r="A3" s="169" t="s">
        <v>301</v>
      </c>
      <c r="B3" s="169"/>
      <c r="C3" s="169"/>
      <c r="D3" s="169"/>
      <c r="E3" s="169"/>
      <c r="F3" s="169"/>
      <c r="G3" s="169"/>
      <c r="H3" s="169"/>
    </row>
    <row r="4" spans="1:8" ht="18.75">
      <c r="A4" s="169" t="s">
        <v>41</v>
      </c>
      <c r="B4" s="169"/>
      <c r="C4" s="169"/>
      <c r="D4" s="169"/>
      <c r="E4" s="169"/>
      <c r="F4" s="169"/>
      <c r="G4" s="169"/>
      <c r="H4" s="169"/>
    </row>
    <row r="6" spans="1:8" ht="18.75">
      <c r="A6" s="1" t="s">
        <v>302</v>
      </c>
      <c r="B6" s="183"/>
      <c r="C6" s="183"/>
      <c r="D6" s="183"/>
      <c r="E6" s="183"/>
      <c r="F6" s="183"/>
      <c r="G6" s="183"/>
      <c r="H6" s="183"/>
    </row>
    <row r="7" spans="2:8" ht="18.75">
      <c r="B7" s="83"/>
      <c r="C7" s="189" t="s">
        <v>303</v>
      </c>
      <c r="D7" s="189"/>
      <c r="E7" s="129"/>
      <c r="F7" s="83"/>
      <c r="G7" s="83"/>
      <c r="H7" s="83"/>
    </row>
    <row r="8" spans="4:6" ht="18.75">
      <c r="D8" s="169" t="s">
        <v>33</v>
      </c>
      <c r="E8" s="166"/>
      <c r="F8" s="113"/>
    </row>
    <row r="9" spans="2:3" ht="18.75">
      <c r="B9" s="157" t="s">
        <v>30</v>
      </c>
      <c r="C9" s="157"/>
    </row>
    <row r="10" spans="2:8" ht="18.75">
      <c r="B10" s="1" t="s">
        <v>306</v>
      </c>
      <c r="H10" s="135">
        <f>Лист4!H10</f>
        <v>0</v>
      </c>
    </row>
    <row r="11" spans="1:8" ht="18.75">
      <c r="A11" s="1" t="s">
        <v>411</v>
      </c>
      <c r="C11" s="131"/>
      <c r="D11" s="190"/>
      <c r="E11" s="191"/>
      <c r="F11" s="191"/>
      <c r="G11" s="191"/>
      <c r="H11" s="192"/>
    </row>
    <row r="12" spans="1:8" ht="18.75">
      <c r="A12" s="1" t="s">
        <v>307</v>
      </c>
      <c r="H12" s="130"/>
    </row>
    <row r="13" spans="2:8" ht="20.25">
      <c r="B13" s="1" t="s">
        <v>9</v>
      </c>
      <c r="H13" s="136">
        <f>Лист4!H22</f>
        <v>41</v>
      </c>
    </row>
    <row r="14" ht="18.75">
      <c r="B14" s="1" t="s">
        <v>14</v>
      </c>
    </row>
    <row r="15" spans="2:8" ht="18.75">
      <c r="B15" s="1" t="s">
        <v>15</v>
      </c>
      <c r="H15" s="137">
        <f>Лист4!H24</f>
        <v>0</v>
      </c>
    </row>
    <row r="16" spans="1:7" ht="18.75">
      <c r="A16" s="1" t="s">
        <v>304</v>
      </c>
      <c r="E16" s="193" t="s">
        <v>412</v>
      </c>
      <c r="F16" s="193"/>
      <c r="G16" s="193"/>
    </row>
    <row r="17" spans="1:8" ht="18.75">
      <c r="A17" s="81" t="s">
        <v>254</v>
      </c>
      <c r="B17" s="81"/>
      <c r="C17" s="81"/>
      <c r="D17" s="140"/>
      <c r="E17" s="115"/>
      <c r="F17" s="115"/>
      <c r="G17" s="115"/>
      <c r="H17" s="115"/>
    </row>
    <row r="18" spans="1:8" ht="18.75">
      <c r="A18" s="81" t="s">
        <v>259</v>
      </c>
      <c r="B18" s="81"/>
      <c r="C18" s="81"/>
      <c r="D18" s="140"/>
      <c r="E18" s="115"/>
      <c r="F18" s="115"/>
      <c r="G18" s="115"/>
      <c r="H18" s="115"/>
    </row>
    <row r="19" spans="1:8" ht="18.75">
      <c r="A19" s="81" t="s">
        <v>316</v>
      </c>
      <c r="B19" s="81"/>
      <c r="C19" s="81"/>
      <c r="D19" s="140"/>
      <c r="E19" s="115"/>
      <c r="F19" s="115"/>
      <c r="G19" s="115"/>
      <c r="H19" s="115"/>
    </row>
    <row r="20" spans="1:8" ht="18.75">
      <c r="A20" s="41" t="s">
        <v>305</v>
      </c>
      <c r="B20" s="41"/>
      <c r="C20" s="41"/>
      <c r="D20" s="41"/>
      <c r="E20" s="41"/>
      <c r="F20" s="41"/>
      <c r="G20" s="41"/>
      <c r="H20" s="20" t="e">
        <f>Лист4!H35</f>
        <v>#DIV/0!</v>
      </c>
    </row>
    <row r="22" spans="1:8" ht="18.75">
      <c r="A22" s="194" t="s">
        <v>312</v>
      </c>
      <c r="B22" s="195"/>
      <c r="C22" s="195"/>
      <c r="D22" s="195"/>
      <c r="E22" s="195"/>
      <c r="F22" s="195"/>
      <c r="G22" s="195"/>
      <c r="H22" s="195"/>
    </row>
    <row r="23" spans="1:8" ht="18.75">
      <c r="A23" s="106" t="s">
        <v>309</v>
      </c>
      <c r="B23" s="106"/>
      <c r="D23" s="138" t="e">
        <f>Лист4!H41</f>
        <v>#DIV/0!</v>
      </c>
      <c r="E23" s="184" t="s">
        <v>314</v>
      </c>
      <c r="F23" s="185"/>
      <c r="G23" s="185"/>
      <c r="H23" s="185"/>
    </row>
    <row r="24" spans="1:8" ht="18.75">
      <c r="A24" s="106" t="s">
        <v>310</v>
      </c>
      <c r="B24" s="106"/>
      <c r="C24" s="106"/>
      <c r="D24" s="138" t="e">
        <f>Лист4!H44</f>
        <v>#DIV/0!</v>
      </c>
      <c r="E24" s="81" t="s">
        <v>313</v>
      </c>
      <c r="F24" s="81"/>
      <c r="G24" s="81"/>
      <c r="H24" s="138" t="e">
        <f>Лист4!H51</f>
        <v>#DIV/0!</v>
      </c>
    </row>
    <row r="25" spans="1:8" ht="18.75">
      <c r="A25" s="106" t="s">
        <v>311</v>
      </c>
      <c r="B25" s="106"/>
      <c r="C25" s="106"/>
      <c r="D25" s="138" t="e">
        <f>Лист4!H47</f>
        <v>#DIV/0!</v>
      </c>
      <c r="E25" s="81" t="s">
        <v>315</v>
      </c>
      <c r="F25" s="81"/>
      <c r="G25" s="81"/>
      <c r="H25" s="138" t="e">
        <f>Лист4!H54</f>
        <v>#DIV/0!</v>
      </c>
    </row>
    <row r="26" spans="2:3" ht="18.75">
      <c r="B26" s="157" t="s">
        <v>31</v>
      </c>
      <c r="C26" s="157"/>
    </row>
    <row r="27" spans="2:8" ht="18.75">
      <c r="B27" s="1" t="s">
        <v>306</v>
      </c>
      <c r="H27" s="135">
        <f>Лист4!H61</f>
        <v>0</v>
      </c>
    </row>
    <row r="28" spans="1:8" ht="18.75">
      <c r="A28" s="1" t="s">
        <v>413</v>
      </c>
      <c r="C28" s="132"/>
      <c r="D28" s="190"/>
      <c r="E28" s="191"/>
      <c r="F28" s="191"/>
      <c r="G28" s="191"/>
      <c r="H28" s="192"/>
    </row>
    <row r="29" spans="1:8" ht="18.75">
      <c r="A29" s="1" t="s">
        <v>307</v>
      </c>
      <c r="H29" s="130"/>
    </row>
    <row r="30" spans="2:8" ht="20.25">
      <c r="B30" s="1" t="s">
        <v>9</v>
      </c>
      <c r="H30" s="138" t="e">
        <f>Лист4!H73</f>
        <v>#DIV/0!</v>
      </c>
    </row>
    <row r="31" ht="18.75">
      <c r="B31" s="1" t="s">
        <v>14</v>
      </c>
    </row>
    <row r="32" spans="2:8" ht="18.75">
      <c r="B32" s="1" t="s">
        <v>15</v>
      </c>
      <c r="H32" s="138" t="e">
        <f>Лист4!H75</f>
        <v>#DIV/0!</v>
      </c>
    </row>
    <row r="33" spans="1:7" ht="18.75">
      <c r="A33" s="1" t="s">
        <v>304</v>
      </c>
      <c r="E33" s="193" t="s">
        <v>412</v>
      </c>
      <c r="F33" s="193"/>
      <c r="G33" s="193"/>
    </row>
    <row r="34" spans="1:8" ht="18.75">
      <c r="A34" s="81" t="s">
        <v>254</v>
      </c>
      <c r="B34" s="81"/>
      <c r="C34" s="81"/>
      <c r="D34" s="133"/>
      <c r="E34" s="133"/>
      <c r="F34" s="133"/>
      <c r="G34" s="133"/>
      <c r="H34" s="133"/>
    </row>
    <row r="35" spans="1:8" ht="18.75">
      <c r="A35" s="81" t="s">
        <v>259</v>
      </c>
      <c r="B35" s="81"/>
      <c r="C35" s="81"/>
      <c r="D35" s="133"/>
      <c r="E35" s="133"/>
      <c r="F35" s="133"/>
      <c r="G35" s="133"/>
      <c r="H35" s="133"/>
    </row>
    <row r="36" spans="1:8" ht="18.75">
      <c r="A36" s="81" t="s">
        <v>317</v>
      </c>
      <c r="B36" s="81"/>
      <c r="C36" s="81"/>
      <c r="D36" s="133"/>
      <c r="E36" s="133"/>
      <c r="F36" s="133"/>
      <c r="G36" s="133"/>
      <c r="H36" s="133"/>
    </row>
    <row r="37" spans="1:8" ht="18.75">
      <c r="A37" s="81" t="s">
        <v>318</v>
      </c>
      <c r="B37" s="81"/>
      <c r="C37" s="81"/>
      <c r="D37" s="133"/>
      <c r="E37" s="133"/>
      <c r="F37" s="133"/>
      <c r="G37" s="133"/>
      <c r="H37" s="133"/>
    </row>
    <row r="38" spans="1:8" ht="18.75">
      <c r="A38" s="106" t="s">
        <v>319</v>
      </c>
      <c r="B38" s="106"/>
      <c r="D38" s="106" t="s">
        <v>320</v>
      </c>
      <c r="E38" s="106"/>
      <c r="F38" s="83" t="s">
        <v>321</v>
      </c>
      <c r="G38" s="187">
        <f ca="1">TODAY()</f>
        <v>41481</v>
      </c>
      <c r="H38" s="188"/>
    </row>
  </sheetData>
  <sheetProtection password="CEE5" sheet="1" objects="1" scenarios="1"/>
  <mergeCells count="16">
    <mergeCell ref="G38:H38"/>
    <mergeCell ref="C7:D7"/>
    <mergeCell ref="D8:E8"/>
    <mergeCell ref="B9:C9"/>
    <mergeCell ref="B26:C26"/>
    <mergeCell ref="D11:H11"/>
    <mergeCell ref="E16:G16"/>
    <mergeCell ref="D28:H28"/>
    <mergeCell ref="E33:G33"/>
    <mergeCell ref="A22:H22"/>
    <mergeCell ref="B6:H6"/>
    <mergeCell ref="E23:H23"/>
    <mergeCell ref="A1:H1"/>
    <mergeCell ref="A2:H2"/>
    <mergeCell ref="A3:H3"/>
    <mergeCell ref="A4:H4"/>
  </mergeCells>
  <printOptions/>
  <pageMargins left="1.1811023622047245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СПГУВК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Прогнозирование, выявление и оценка радиационной обстановки</dc:title>
  <dc:subject>БЖД</dc:subject>
  <dc:creator> Gomzikov</dc:creator>
  <cp:keywords/>
  <dc:description/>
  <cp:lastModifiedBy>Oleg</cp:lastModifiedBy>
  <cp:lastPrinted>2006-09-21T14:03:19Z</cp:lastPrinted>
  <dcterms:created xsi:type="dcterms:W3CDTF">2001-09-11T13:08:36Z</dcterms:created>
  <cp:category>Практическая работа по БЖД на ПК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