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Лист1" sheetId="1" r:id="rId1"/>
    <sheet name="Лист2" sheetId="2" r:id="rId2"/>
    <sheet name="Лист3" sheetId="3" r:id="rId3"/>
    <sheet name="Лист4" sheetId="4" r:id="rId4"/>
    <sheet name="Диаграмма" sheetId="5" r:id="rId5"/>
    <sheet name="Лист5" sheetId="6" r:id="rId6"/>
  </sheets>
  <definedNames>
    <definedName name="_xlnm.Print_Area" localSheetId="0">'Лист1'!$A$1:$J$89</definedName>
    <definedName name="_xlnm.Print_Area" localSheetId="1">'Лист2'!$A$1:$I$34</definedName>
    <definedName name="_xlnm.Print_Area" localSheetId="3">'Лист4'!$A$1:$J$43</definedName>
    <definedName name="_xlnm.Print_Area" localSheetId="5">'Лист5'!$A$1:$I$36</definedName>
  </definedNames>
  <calcPr fullCalcOnLoad="1"/>
</workbook>
</file>

<file path=xl/sharedStrings.xml><?xml version="1.0" encoding="utf-8"?>
<sst xmlns="http://schemas.openxmlformats.org/spreadsheetml/2006/main" count="280" uniqueCount="252">
  <si>
    <t>1. Общие сведения</t>
  </si>
  <si>
    <t xml:space="preserve">   Ударная волна - это область резкого сжатия среды, которая в виде</t>
  </si>
  <si>
    <t>сферического слоя распространяется во все стороны от места взрыва.</t>
  </si>
  <si>
    <r>
      <t xml:space="preserve">   Избыточное давление во фронте ударной волны Р</t>
    </r>
    <r>
      <rPr>
        <vertAlign val="subscript"/>
        <sz val="14"/>
        <rFont val="Times New Roman Cyr"/>
        <family val="1"/>
      </rPr>
      <t>изб.</t>
    </r>
    <r>
      <rPr>
        <sz val="14"/>
        <rFont val="Times New Roman Cyr"/>
        <family val="1"/>
      </rPr>
      <t xml:space="preserve"> - это разность</t>
    </r>
  </si>
  <si>
    <r>
      <t>между максимальным давлением взрыва Р</t>
    </r>
    <r>
      <rPr>
        <vertAlign val="subscript"/>
        <sz val="14"/>
        <rFont val="Times New Roman Cyr"/>
        <family val="1"/>
      </rPr>
      <t>ф</t>
    </r>
    <r>
      <rPr>
        <sz val="14"/>
        <rFont val="Times New Roman Cyr"/>
        <family val="1"/>
      </rPr>
      <t xml:space="preserve"> и нормальным атмосфер-</t>
    </r>
  </si>
  <si>
    <r>
      <t>ным давлением Р</t>
    </r>
    <r>
      <rPr>
        <vertAlign val="subscript"/>
        <sz val="14"/>
        <rFont val="Times New Roman Cyr"/>
        <family val="1"/>
      </rPr>
      <t>атм.</t>
    </r>
    <r>
      <rPr>
        <sz val="14"/>
        <rFont val="Times New Roman Cyr"/>
        <family val="1"/>
      </rPr>
      <t>.</t>
    </r>
  </si>
  <si>
    <t xml:space="preserve">   Разрушение объектов ударной волной делят на четыре степени:</t>
  </si>
  <si>
    <t>(1.1.)</t>
  </si>
  <si>
    <r>
      <t>Р</t>
    </r>
    <r>
      <rPr>
        <b/>
        <vertAlign val="subscript"/>
        <sz val="12"/>
        <rFont val="Times New Roman Cyr"/>
        <family val="1"/>
      </rPr>
      <t>изб.</t>
    </r>
    <r>
      <rPr>
        <b/>
        <sz val="12"/>
        <rFont val="Times New Roman Cyr"/>
        <family val="1"/>
      </rPr>
      <t>,кПа</t>
    </r>
  </si>
  <si>
    <t>R, м</t>
  </si>
  <si>
    <t>Таблица 1</t>
  </si>
  <si>
    <t>Люди не защищены от действия ударной волны, т.е.</t>
  </si>
  <si>
    <t>Слабое</t>
  </si>
  <si>
    <t>Лёгкие</t>
  </si>
  <si>
    <t>Средние</t>
  </si>
  <si>
    <t>Тяжёлые</t>
  </si>
  <si>
    <t>Крайне тяжёлые</t>
  </si>
  <si>
    <t>Среднее</t>
  </si>
  <si>
    <t>Сильное</t>
  </si>
  <si>
    <t>Полное</t>
  </si>
  <si>
    <t xml:space="preserve">     -</t>
  </si>
  <si>
    <t>Количество пострадавших людей и виды травм при разрушении зданий, чел.</t>
  </si>
  <si>
    <t>Количество людей на объекте Р, чел.</t>
  </si>
  <si>
    <t>Вариант</t>
  </si>
  <si>
    <t>Избыточное давление, кПа</t>
  </si>
  <si>
    <t>лёгкие</t>
  </si>
  <si>
    <t>средние</t>
  </si>
  <si>
    <t>тяжёлые</t>
  </si>
  <si>
    <t xml:space="preserve">     Степень разрушения -</t>
  </si>
  <si>
    <r>
      <t xml:space="preserve">  Радиус поражения R</t>
    </r>
    <r>
      <rPr>
        <vertAlign val="subscript"/>
        <sz val="14"/>
        <rFont val="Times New Roman Cyr"/>
        <family val="1"/>
      </rPr>
      <t>п</t>
    </r>
    <r>
      <rPr>
        <sz val="14"/>
        <rFont val="Times New Roman Cyr"/>
        <family val="1"/>
      </rPr>
      <t xml:space="preserve"> - есть расстояние от центра взрыва до зон,</t>
    </r>
  </si>
  <si>
    <t>Травмы:</t>
  </si>
  <si>
    <t>радиусов поражения от избыточного давления.</t>
  </si>
  <si>
    <t xml:space="preserve">давление будет безопасным для человека (10 кПа). </t>
  </si>
  <si>
    <t xml:space="preserve">давление приведёт к летальному исходу (100 кПа). </t>
  </si>
  <si>
    <t>а) Расстояние от места взрыва, при котором избыточное</t>
  </si>
  <si>
    <t>б) Расстояние от места взрыва, при котором избыточное</t>
  </si>
  <si>
    <t>Практическая работа по БЖД</t>
  </si>
  <si>
    <t xml:space="preserve">      смеси, пыли.</t>
  </si>
  <si>
    <t>производственные участки, цеха, сооружения и др.</t>
  </si>
  <si>
    <t xml:space="preserve">   Образовавшийся слой сжатого воздуха называется фазой сжатия - С,</t>
  </si>
  <si>
    <t>а зона пониженного давления - фазой разряжения Р (рис. 1).</t>
  </si>
  <si>
    <t>где</t>
  </si>
  <si>
    <r>
      <t>Р</t>
    </r>
    <r>
      <rPr>
        <vertAlign val="subscript"/>
        <sz val="14"/>
        <rFont val="Times New Roman Cyr"/>
        <family val="1"/>
      </rPr>
      <t>изб.</t>
    </r>
    <r>
      <rPr>
        <sz val="14"/>
        <rFont val="Times New Roman Cyr"/>
        <family val="1"/>
      </rPr>
      <t xml:space="preserve"> -</t>
    </r>
  </si>
  <si>
    <t>избыточное давление взрыва, кПа;</t>
  </si>
  <si>
    <t>G     -</t>
  </si>
  <si>
    <t>масса заряда, кг;</t>
  </si>
  <si>
    <t xml:space="preserve">R     - </t>
  </si>
  <si>
    <t>расстояние от источника взрыва до объекта, м.</t>
  </si>
  <si>
    <t>Масса заряда G, кг</t>
  </si>
  <si>
    <t>Цель работы.</t>
  </si>
  <si>
    <t xml:space="preserve">  Воздействие на человека ударной волны возникает в результате избы-</t>
  </si>
  <si>
    <t>точного давления и давления скоростного напора воздуха.</t>
  </si>
  <si>
    <r>
      <t xml:space="preserve">  Избыточное давление Р</t>
    </r>
    <r>
      <rPr>
        <vertAlign val="subscript"/>
        <sz val="14"/>
        <rFont val="Times New Roman Cyr"/>
        <family val="1"/>
      </rPr>
      <t>изб.</t>
    </r>
    <r>
      <rPr>
        <sz val="14"/>
        <rFont val="Times New Roman Cyr"/>
        <family val="1"/>
      </rPr>
      <t xml:space="preserve"> определяется по формуле:</t>
    </r>
  </si>
  <si>
    <r>
      <t xml:space="preserve">  Давление скоростного напора Р</t>
    </r>
    <r>
      <rPr>
        <vertAlign val="subscript"/>
        <sz val="14"/>
        <rFont val="Times New Roman Cyr"/>
        <family val="1"/>
      </rPr>
      <t>ск.</t>
    </r>
    <r>
      <rPr>
        <sz val="14"/>
        <rFont val="Times New Roman Cyr"/>
        <family val="1"/>
      </rPr>
      <t xml:space="preserve"> (кПа) определяется по формуле:</t>
    </r>
  </si>
  <si>
    <r>
      <t>Р</t>
    </r>
    <r>
      <rPr>
        <vertAlign val="subscript"/>
        <sz val="14"/>
        <rFont val="Times New Roman Cyr"/>
        <family val="1"/>
      </rPr>
      <t>изб.</t>
    </r>
    <r>
      <rPr>
        <sz val="14"/>
        <rFont val="Times New Roman Cyr"/>
        <family val="1"/>
      </rPr>
      <t xml:space="preserve"> - </t>
    </r>
  </si>
  <si>
    <t>избыточное давление взрыва, кПа.</t>
  </si>
  <si>
    <t xml:space="preserve">  Ударная волна мгновенно охватывает человека и подвергает его силь-</t>
  </si>
  <si>
    <t>ному сжатию. Резкое повышение давления воспринимается организмом</t>
  </si>
  <si>
    <t>как сильный удар. Скоростной напор создаёт значительное лобовое</t>
  </si>
  <si>
    <t>давление, которое приводит к перемещению тела в пространстве.</t>
  </si>
  <si>
    <t xml:space="preserve">  Степень воздействия ударной волны зависит от мощности взрыва,</t>
  </si>
  <si>
    <t>расстояния, положения тела человека и характеризуется: лёгкими,сред-</t>
  </si>
  <si>
    <t xml:space="preserve">ними, тяжёлыми, крайне тяжёлыми травмами или приводит к гибели </t>
  </si>
  <si>
    <t>людей (см. таблица 1).</t>
  </si>
  <si>
    <t>Воздействие на человека</t>
  </si>
  <si>
    <t>20 - 40</t>
  </si>
  <si>
    <t>Лёгкие поражения (звон в ушах, голо-</t>
  </si>
  <si>
    <t>40 - 60</t>
  </si>
  <si>
    <t>повреждения органов слуха).</t>
  </si>
  <si>
    <t>Тяжёлые поражения (потеря сознания,</t>
  </si>
  <si>
    <t>переломы конечностей, повреждения</t>
  </si>
  <si>
    <t>60 - 80</t>
  </si>
  <si>
    <t>внутренних органов).</t>
  </si>
  <si>
    <t>вокружение, вывихи, ушибы).</t>
  </si>
  <si>
    <t>Величина</t>
  </si>
  <si>
    <t>Варианты</t>
  </si>
  <si>
    <t xml:space="preserve">взрыва до </t>
  </si>
  <si>
    <t>Таблица 4</t>
  </si>
  <si>
    <t>Таблица 5</t>
  </si>
  <si>
    <t>во людей</t>
  </si>
  <si>
    <t>на объек-</t>
  </si>
  <si>
    <t xml:space="preserve">  Изучить процесс взрыва, зоны действия наружного</t>
  </si>
  <si>
    <t xml:space="preserve"> </t>
  </si>
  <si>
    <t>Люди находятся в здании</t>
  </si>
  <si>
    <t>Отчёт</t>
  </si>
  <si>
    <t>Ф.И.О.</t>
  </si>
  <si>
    <t>Учебная группа</t>
  </si>
  <si>
    <t>Рассматриваемый объект:</t>
  </si>
  <si>
    <t xml:space="preserve">  Избыточное давление взрыва при заданном</t>
  </si>
  <si>
    <t xml:space="preserve">  расстоянии </t>
  </si>
  <si>
    <t>м от места взрыва до объекта</t>
  </si>
  <si>
    <t>кПа</t>
  </si>
  <si>
    <t xml:space="preserve">  Степень поражения людей, находящихся на</t>
  </si>
  <si>
    <t xml:space="preserve">  территории объекта</t>
  </si>
  <si>
    <t xml:space="preserve">  Расстояние (м) от места взрыва до человека, при</t>
  </si>
  <si>
    <t xml:space="preserve">  котором избыточное давление:</t>
  </si>
  <si>
    <t>приведёт к летальному исходу</t>
  </si>
  <si>
    <t xml:space="preserve">     - </t>
  </si>
  <si>
    <t xml:space="preserve">  Поражения людей (чел.), находящихся в здании:</t>
  </si>
  <si>
    <t>Исполнители:</t>
  </si>
  <si>
    <t>Преподаватель</t>
  </si>
  <si>
    <t>Дата</t>
  </si>
  <si>
    <t>Контрольные вопросы по работе</t>
  </si>
  <si>
    <t xml:space="preserve">  1. Группы веществ, способных взрываться.</t>
  </si>
  <si>
    <t xml:space="preserve">  2. Понятие избыточного давления взрыва.</t>
  </si>
  <si>
    <r>
      <t>Избыточное давление</t>
    </r>
    <r>
      <rPr>
        <sz val="14"/>
        <rFont val="Times New Roman Cyr"/>
        <family val="1"/>
      </rPr>
      <t xml:space="preserve"> взрыва Р</t>
    </r>
    <r>
      <rPr>
        <vertAlign val="subscript"/>
        <sz val="14"/>
        <rFont val="Times New Roman Cyr"/>
        <family val="1"/>
      </rPr>
      <t>изб.</t>
    </r>
    <r>
      <rPr>
        <sz val="14"/>
        <rFont val="Times New Roman Cyr"/>
        <family val="1"/>
      </rPr>
      <t>, кПа</t>
    </r>
  </si>
  <si>
    <t>или смертельные</t>
  </si>
  <si>
    <t>будет малоопасным;</t>
  </si>
  <si>
    <t>Малоопасное избыточное давление.</t>
  </si>
  <si>
    <t>Поражения средней тяжести(контузии,</t>
  </si>
  <si>
    <t xml:space="preserve">Крайне тяжёлые поражения или </t>
  </si>
  <si>
    <t>гибель людей.</t>
  </si>
  <si>
    <t xml:space="preserve"> 1. По указанию преподавателя выбрать вариант задания (Лист 3). </t>
  </si>
  <si>
    <t xml:space="preserve"> 3. Избыточное давление, рассчитанное по программе, записать в</t>
  </si>
  <si>
    <t>Таблица 2</t>
  </si>
  <si>
    <t>№</t>
  </si>
  <si>
    <t xml:space="preserve">         Наименование элементов</t>
  </si>
  <si>
    <t>Здание промышленное</t>
  </si>
  <si>
    <t>20-30</t>
  </si>
  <si>
    <t>Здание административное</t>
  </si>
  <si>
    <t>Здание жилое</t>
  </si>
  <si>
    <t>10--20</t>
  </si>
  <si>
    <t>20-40</t>
  </si>
  <si>
    <t>Таблица 3</t>
  </si>
  <si>
    <t>&gt;100</t>
  </si>
  <si>
    <t>Данные для расчёта избыточного давления взрыва</t>
  </si>
  <si>
    <r>
      <t>Степени разрушений объекта от избыточных давлений Р</t>
    </r>
    <r>
      <rPr>
        <vertAlign val="subscript"/>
        <sz val="12"/>
        <rFont val="Times New Roman Cyr"/>
        <family val="1"/>
      </rPr>
      <t xml:space="preserve">изб. </t>
    </r>
    <r>
      <rPr>
        <sz val="12"/>
        <rFont val="Times New Roman Cyr"/>
        <family val="1"/>
      </rPr>
      <t>,кПа</t>
    </r>
  </si>
  <si>
    <t>Кол-во</t>
  </si>
  <si>
    <t>Масса заря-</t>
  </si>
  <si>
    <t>да в троти-</t>
  </si>
  <si>
    <t>ловом экви-</t>
  </si>
  <si>
    <r>
      <t xml:space="preserve">валенте </t>
    </r>
    <r>
      <rPr>
        <sz val="8"/>
        <rFont val="Times New Roman Cyr"/>
        <family val="1"/>
      </rPr>
      <t>G, кг</t>
    </r>
  </si>
  <si>
    <t>Расстояние</t>
  </si>
  <si>
    <t xml:space="preserve">от места </t>
  </si>
  <si>
    <r>
      <t xml:space="preserve">те </t>
    </r>
    <r>
      <rPr>
        <b/>
        <sz val="8"/>
        <rFont val="Times New Roman Cyr"/>
        <family val="1"/>
      </rPr>
      <t>Р, чел.</t>
    </r>
  </si>
  <si>
    <t xml:space="preserve">Деревянная постройка </t>
  </si>
  <si>
    <t>&gt;30-40</t>
  </si>
  <si>
    <t>&gt;40-50</t>
  </si>
  <si>
    <t>&gt;50</t>
  </si>
  <si>
    <t>5--10</t>
  </si>
  <si>
    <t>&gt;40</t>
  </si>
  <si>
    <t>&gt;30</t>
  </si>
  <si>
    <t>&gt;40-60</t>
  </si>
  <si>
    <t>&gt;60-100</t>
  </si>
  <si>
    <t>&gt;20--30</t>
  </si>
  <si>
    <t>&gt;30--40</t>
  </si>
  <si>
    <t>&gt;10--20</t>
  </si>
  <si>
    <t>смертель.</t>
  </si>
  <si>
    <t>4, 8</t>
  </si>
  <si>
    <t>3, 7</t>
  </si>
  <si>
    <t>2, 6</t>
  </si>
  <si>
    <t>1, 5</t>
  </si>
  <si>
    <t xml:space="preserve">взрыва взрывчатых веществ, методику расчёта избы-  </t>
  </si>
  <si>
    <t>точного давления, определить степень разрушения</t>
  </si>
  <si>
    <t>объектов от ударной волны и поражения людей на</t>
  </si>
  <si>
    <t>на объекте и его территории.</t>
  </si>
  <si>
    <t xml:space="preserve">  Все вещества способные взрываться делят на две группы:</t>
  </si>
  <si>
    <t xml:space="preserve">      нитроглицерин) и др.</t>
  </si>
  <si>
    <t xml:space="preserve">   Под объектами понимают производственные и общественные здания, </t>
  </si>
  <si>
    <t>1.1. Избыточное давление взрыва</t>
  </si>
  <si>
    <r>
      <t xml:space="preserve">   Величиной Р</t>
    </r>
    <r>
      <rPr>
        <vertAlign val="subscript"/>
        <sz val="14"/>
        <rFont val="Times New Roman Cyr"/>
        <family val="1"/>
      </rPr>
      <t>изб.</t>
    </r>
    <r>
      <rPr>
        <sz val="14"/>
        <rFont val="Times New Roman Cyr"/>
        <family val="1"/>
      </rPr>
      <t xml:space="preserve"> определяется характер разрушений объектов и степень</t>
    </r>
  </si>
  <si>
    <t>поражения людей, что обусловлено их удалением от места взрыва.</t>
  </si>
  <si>
    <t xml:space="preserve"> 1.2. Радиус поражения.</t>
  </si>
  <si>
    <t xml:space="preserve">в пределах которых объект или человек подвергается избыточному  </t>
  </si>
  <si>
    <t>давлению во фронте ударной волны.</t>
  </si>
  <si>
    <t xml:space="preserve"> 1.3. Воздействие взрыва на человека</t>
  </si>
  <si>
    <t>давлением и давлением скоростного напора.</t>
  </si>
  <si>
    <r>
      <t>слабые, средние, сильные и полные</t>
    </r>
    <r>
      <rPr>
        <sz val="14"/>
        <rFont val="Times New Roman Cyr"/>
        <family val="1"/>
      </rPr>
      <t>. При сильных и полных разрушениях объекты</t>
    </r>
  </si>
  <si>
    <t>восстановлению не подлежат.</t>
  </si>
  <si>
    <r>
      <t xml:space="preserve">  1. Взрывоопасные вещества </t>
    </r>
    <r>
      <rPr>
        <b/>
        <sz val="14"/>
        <rFont val="Times New Roman Cyr"/>
        <family val="1"/>
      </rPr>
      <t>ВОВ</t>
    </r>
    <r>
      <rPr>
        <sz val="14"/>
        <rFont val="Times New Roman Cyr"/>
        <family val="1"/>
      </rPr>
      <t xml:space="preserve"> - это газо-топливно-воздушные</t>
    </r>
  </si>
  <si>
    <r>
      <t xml:space="preserve">  2. Взрывчатые вещества </t>
    </r>
    <r>
      <rPr>
        <b/>
        <sz val="14"/>
        <rFont val="Times New Roman Cyr"/>
        <family val="1"/>
      </rPr>
      <t>ВВ</t>
    </r>
    <r>
      <rPr>
        <sz val="14"/>
        <rFont val="Times New Roman Cyr"/>
        <family val="1"/>
      </rPr>
      <t xml:space="preserve"> (тринитротолуол, гексоген, динамит,</t>
    </r>
  </si>
  <si>
    <r>
      <t xml:space="preserve">  Воздушная ударная волна при взрывах </t>
    </r>
    <r>
      <rPr>
        <b/>
        <sz val="14"/>
        <rFont val="Times New Roman Cyr"/>
        <family val="1"/>
      </rPr>
      <t>ВВ</t>
    </r>
    <r>
      <rPr>
        <sz val="14"/>
        <rFont val="Times New Roman Cyr"/>
        <family val="1"/>
      </rPr>
      <t xml:space="preserve"> характеризуется избыточным</t>
    </r>
  </si>
  <si>
    <t>3. Исходные данные для вариантов заданий</t>
  </si>
  <si>
    <r>
      <t>4.1. Исходные данные и расчёт Р</t>
    </r>
    <r>
      <rPr>
        <vertAlign val="subscript"/>
        <sz val="14"/>
        <rFont val="Times New Roman Cyr"/>
        <family val="1"/>
      </rPr>
      <t>изб.</t>
    </r>
  </si>
  <si>
    <r>
      <t>Повторить значение Р</t>
    </r>
    <r>
      <rPr>
        <vertAlign val="subscript"/>
        <sz val="14"/>
        <rFont val="Times New Roman Cyr"/>
        <family val="1"/>
      </rPr>
      <t>изб.</t>
    </r>
  </si>
  <si>
    <t>(не копировать)</t>
  </si>
  <si>
    <t xml:space="preserve">      могут быть восстановлены.</t>
  </si>
  <si>
    <t xml:space="preserve">      века ударной волны.</t>
  </si>
  <si>
    <t xml:space="preserve">      при взрыве на человека.</t>
  </si>
  <si>
    <t xml:space="preserve">  3. Привести примеры объектов.</t>
  </si>
  <si>
    <t xml:space="preserve">  4. Разрушения, при которых объекты</t>
  </si>
  <si>
    <t xml:space="preserve">  5. Понятие радиуса поражения. </t>
  </si>
  <si>
    <t xml:space="preserve"> 6. Фазы действия ударной волны.</t>
  </si>
  <si>
    <t xml:space="preserve"> 7. Характер воздействия на чело- </t>
  </si>
  <si>
    <t xml:space="preserve">  8. Действие скоростного напора</t>
  </si>
  <si>
    <t xml:space="preserve">  9. Степени разрушения объектов.</t>
  </si>
  <si>
    <t>По Диаграмме найти:</t>
  </si>
  <si>
    <t xml:space="preserve">Таблица исходных данных для автоматического построения Диаграммы </t>
  </si>
  <si>
    <t>4.3. Степень поражения людей ударной волной</t>
  </si>
  <si>
    <t xml:space="preserve">  4.2. Данные для определение радиусов поражения  </t>
  </si>
  <si>
    <t>Степень поражения</t>
  </si>
  <si>
    <t>лёгкая</t>
  </si>
  <si>
    <t>средняя</t>
  </si>
  <si>
    <t>тяжёлая</t>
  </si>
  <si>
    <t xml:space="preserve">          Таблица 6</t>
  </si>
  <si>
    <r>
      <t>Степени разрушений при Р</t>
    </r>
    <r>
      <rPr>
        <vertAlign val="subscript"/>
        <sz val="10"/>
        <rFont val="Times New Roman Cyr"/>
        <family val="1"/>
      </rPr>
      <t>изб.</t>
    </r>
    <r>
      <rPr>
        <sz val="10"/>
        <rFont val="Times New Roman Cyr"/>
        <family val="1"/>
      </rPr>
      <t>, кПа</t>
    </r>
  </si>
  <si>
    <t xml:space="preserve">Степени </t>
  </si>
  <si>
    <t>разрушений</t>
  </si>
  <si>
    <t xml:space="preserve">Виды травм </t>
  </si>
  <si>
    <t xml:space="preserve">4. Расчёт избыточного давления взрыва, характера </t>
  </si>
  <si>
    <t>разрушения объекта и степени поражения людей</t>
  </si>
  <si>
    <t>"Определение характера разрушений объектов и</t>
  </si>
  <si>
    <t xml:space="preserve"> степени поражения людей от взрывчатых веществ"</t>
  </si>
  <si>
    <r>
      <t xml:space="preserve">4.4. Количество травмированных людей в зданиях </t>
    </r>
    <r>
      <rPr>
        <sz val="14"/>
        <rFont val="Times New Roman Cyr"/>
        <family val="1"/>
      </rPr>
      <t>(по табл. 6)</t>
    </r>
  </si>
  <si>
    <t>Наружный взрыв взрывчатого вещества (ВВ)</t>
  </si>
  <si>
    <t xml:space="preserve">Повторить значение R, м </t>
  </si>
  <si>
    <t xml:space="preserve">  Степень разрушения объекта</t>
  </si>
  <si>
    <t xml:space="preserve">90-100 </t>
  </si>
  <si>
    <t>Более 100</t>
  </si>
  <si>
    <t>Гибель людей.</t>
  </si>
  <si>
    <t xml:space="preserve">  Воздействие избыточного</t>
  </si>
  <si>
    <t xml:space="preserve">  давления взрыва на человека</t>
  </si>
  <si>
    <t xml:space="preserve">  на территории объекта</t>
  </si>
  <si>
    <t>Скопировать из Листа1, табл.1</t>
  </si>
  <si>
    <t>Степени поражения незащищённых людей ударной волной,</t>
  </si>
  <si>
    <t>находящихся на территории объекта</t>
  </si>
  <si>
    <t>Кр. тяжёлые или смерт.</t>
  </si>
  <si>
    <t>"Определение характера разрушений объектов и степени поражения</t>
  </si>
  <si>
    <t>людей от взрывчатых веществ"</t>
  </si>
  <si>
    <t>объекта или</t>
  </si>
  <si>
    <t>до чел. R, м</t>
  </si>
  <si>
    <r>
      <t xml:space="preserve">  Посредством подстановки в ячейку </t>
    </r>
    <r>
      <rPr>
        <b/>
        <sz val="12"/>
        <rFont val="Times New Roman Cyr"/>
        <family val="1"/>
      </rPr>
      <t>H6</t>
    </r>
    <r>
      <rPr>
        <sz val="12"/>
        <rFont val="Times New Roman Cyr"/>
        <family val="1"/>
      </rPr>
      <t xml:space="preserve"> расстояний </t>
    </r>
    <r>
      <rPr>
        <b/>
        <sz val="12"/>
        <rFont val="Times New Roman Cyr"/>
        <family val="1"/>
      </rPr>
      <t>R</t>
    </r>
    <r>
      <rPr>
        <sz val="12"/>
        <rFont val="Times New Roman Cyr"/>
        <family val="1"/>
      </rPr>
      <t xml:space="preserve"> из таблицы 5,  </t>
    </r>
  </si>
  <si>
    <r>
      <t xml:space="preserve">определять избыточное давление </t>
    </r>
    <r>
      <rPr>
        <b/>
        <sz val="12"/>
        <rFont val="Times New Roman Cyr"/>
        <family val="1"/>
      </rPr>
      <t>Р</t>
    </r>
    <r>
      <rPr>
        <b/>
        <vertAlign val="subscript"/>
        <sz val="12"/>
        <rFont val="Times New Roman Cyr"/>
        <family val="1"/>
      </rPr>
      <t xml:space="preserve">изб. </t>
    </r>
    <r>
      <rPr>
        <sz val="12"/>
        <rFont val="Times New Roman Cyr"/>
        <family val="1"/>
      </rPr>
      <t>по</t>
    </r>
    <r>
      <rPr>
        <b/>
        <sz val="12"/>
        <rFont val="Times New Roman Cyr"/>
        <family val="1"/>
      </rPr>
      <t xml:space="preserve"> H10</t>
    </r>
    <r>
      <rPr>
        <sz val="12"/>
        <rFont val="Times New Roman Cyr"/>
        <family val="1"/>
      </rPr>
      <t xml:space="preserve"> и записывать его в таблицу 5.</t>
    </r>
  </si>
  <si>
    <t>Расстояние (м) от места взрыва, при котором избыточное</t>
  </si>
  <si>
    <t xml:space="preserve">давление - малоопасно для человека (10 кПа) - </t>
  </si>
  <si>
    <r>
      <t>давление приведёт к летальному исходу (</t>
    </r>
    <r>
      <rPr>
        <b/>
        <sz val="14"/>
        <rFont val="Times New Roman Cyr"/>
        <family val="1"/>
      </rPr>
      <t>100 кПа</t>
    </r>
    <r>
      <rPr>
        <sz val="14"/>
        <rFont val="Times New Roman Cyr"/>
        <family val="1"/>
      </rPr>
      <t xml:space="preserve">) - </t>
    </r>
  </si>
  <si>
    <t>Расстояние от места взрыва до объекта или человека R, м</t>
  </si>
  <si>
    <r>
      <t>находятся на территории объекта</t>
    </r>
    <r>
      <rPr>
        <sz val="14"/>
        <rFont val="Times New Roman Cyr"/>
        <family val="1"/>
      </rPr>
      <t>; проставить степень</t>
    </r>
  </si>
  <si>
    <t>травмы, повреждения органов слуха).</t>
  </si>
  <si>
    <t>поражения - лёгкая, средняя, тяжёлая, смертельная;</t>
  </si>
  <si>
    <r>
      <t xml:space="preserve">Степень разрушения объекта (Лист 3, табл.2) от </t>
    </r>
    <r>
      <rPr>
        <b/>
        <sz val="12"/>
        <rFont val="Times New Roman Cyr"/>
        <family val="1"/>
      </rPr>
      <t>H11</t>
    </r>
  </si>
  <si>
    <r>
      <t>(см. Лист3, табл.4)</t>
    </r>
    <r>
      <rPr>
        <sz val="12"/>
        <rFont val="Times New Roman Cyr"/>
        <family val="1"/>
      </rPr>
      <t xml:space="preserve"> </t>
    </r>
    <r>
      <rPr>
        <sz val="14"/>
        <rFont val="Times New Roman Cyr"/>
        <family val="1"/>
      </rPr>
      <t>в зависимости от Р</t>
    </r>
    <r>
      <rPr>
        <vertAlign val="subscript"/>
        <sz val="14"/>
        <rFont val="Times New Roman Cyr"/>
        <family val="1"/>
      </rPr>
      <t>изб.</t>
    </r>
    <r>
      <rPr>
        <sz val="14"/>
        <rFont val="Times New Roman Cyr"/>
        <family val="1"/>
      </rPr>
      <t xml:space="preserve"> в </t>
    </r>
    <r>
      <rPr>
        <b/>
        <sz val="14"/>
        <rFont val="Times New Roman Cyr"/>
        <family val="1"/>
      </rPr>
      <t>H11</t>
    </r>
    <r>
      <rPr>
        <sz val="14"/>
        <rFont val="Times New Roman Cyr"/>
        <family val="1"/>
      </rPr>
      <t xml:space="preserve"> </t>
    </r>
  </si>
  <si>
    <t>"Определение характера разрушений объектов и степени</t>
  </si>
  <si>
    <t>поражения людей от взрывоопасных веществ"</t>
  </si>
  <si>
    <t xml:space="preserve"> 2. Ввести в п. 4.1. программы (Лист 4) исходные данные из Листа 3. </t>
  </si>
  <si>
    <r>
      <t xml:space="preserve">ячейку </t>
    </r>
    <r>
      <rPr>
        <b/>
        <sz val="14"/>
        <rFont val="Times New Roman Cyr"/>
        <family val="1"/>
      </rPr>
      <t>H11</t>
    </r>
    <r>
      <rPr>
        <sz val="14"/>
        <rFont val="Times New Roman Cyr"/>
        <family val="1"/>
      </rPr>
      <t xml:space="preserve">, а  значение расстояния </t>
    </r>
    <r>
      <rPr>
        <b/>
        <sz val="14"/>
        <rFont val="Times New Roman Cyr"/>
        <family val="1"/>
      </rPr>
      <t xml:space="preserve">R </t>
    </r>
    <r>
      <rPr>
        <sz val="14"/>
        <rFont val="Times New Roman Cyr"/>
        <family val="1"/>
      </rPr>
      <t xml:space="preserve">повторить в ячейке </t>
    </r>
    <r>
      <rPr>
        <b/>
        <sz val="14"/>
        <rFont val="Times New Roman Cyr"/>
        <family val="1"/>
      </rPr>
      <t>H8</t>
    </r>
    <r>
      <rPr>
        <sz val="14"/>
        <rFont val="Times New Roman Cyr"/>
        <family val="1"/>
      </rPr>
      <t>.</t>
    </r>
  </si>
  <si>
    <r>
      <t xml:space="preserve"> 4. По данным избыточного давления взрыва (</t>
    </r>
    <r>
      <rPr>
        <b/>
        <sz val="14"/>
        <rFont val="Times New Roman Cyr"/>
        <family val="1"/>
      </rPr>
      <t>H11</t>
    </r>
    <r>
      <rPr>
        <sz val="14"/>
        <rFont val="Times New Roman Cyr"/>
        <family val="1"/>
      </rPr>
      <t xml:space="preserve">) отметить степень </t>
    </r>
  </si>
  <si>
    <t>разрушения объекта, используя Лист3, табл.2.</t>
  </si>
  <si>
    <t xml:space="preserve"> 5. Подготовить данные для определения радиусов поражения. </t>
  </si>
  <si>
    <r>
      <t xml:space="preserve">Для этого необходимо, подставляя в ячейку </t>
    </r>
    <r>
      <rPr>
        <b/>
        <sz val="14"/>
        <rFont val="Times New Roman Cyr"/>
        <family val="1"/>
      </rPr>
      <t xml:space="preserve">H6 </t>
    </r>
    <r>
      <rPr>
        <sz val="14"/>
        <rFont val="Times New Roman Cyr"/>
        <family val="1"/>
      </rPr>
      <t>(Лист4)</t>
    </r>
    <r>
      <rPr>
        <b/>
        <sz val="14"/>
        <rFont val="Times New Roman Cyr"/>
        <family val="1"/>
      </rPr>
      <t xml:space="preserve"> </t>
    </r>
    <r>
      <rPr>
        <sz val="14"/>
        <rFont val="Times New Roman Cyr"/>
        <family val="1"/>
      </rPr>
      <t xml:space="preserve">значения </t>
    </r>
  </si>
  <si>
    <t>На Диаграмме  автоматически отображается графическая зависимость</t>
  </si>
  <si>
    <t>людей в здании по таблице 6 (Лист 4).</t>
  </si>
  <si>
    <t xml:space="preserve"> 6. По Диаграмме найти: </t>
  </si>
  <si>
    <t xml:space="preserve"> 7. В п. 4.4. программы проставить количество травмированных </t>
  </si>
  <si>
    <t xml:space="preserve"> 8. Заполнить Отчёт по работе на Листе5. </t>
  </si>
  <si>
    <t xml:space="preserve"> 9. Ответить на несколько контрольных вопросов (Лист3).</t>
  </si>
  <si>
    <t xml:space="preserve"> 10. Распечатать Отчёт или оформить его в рукописном виде.</t>
  </si>
  <si>
    <t>Порядок выполнения работы</t>
  </si>
  <si>
    <r>
      <t xml:space="preserve"> </t>
    </r>
    <r>
      <rPr>
        <b/>
        <sz val="14"/>
        <rFont val="Times New Roman Cyr"/>
        <family val="1"/>
      </rPr>
      <t>R</t>
    </r>
    <r>
      <rPr>
        <sz val="14"/>
        <rFont val="Times New Roman Cyr"/>
        <family val="1"/>
      </rPr>
      <t xml:space="preserve">, заданные в таблице 5 (Лист4), определять по программе избыточное </t>
    </r>
  </si>
  <si>
    <t>давление, и заносить эти данные в таблицу 5 (Лист 4).</t>
  </si>
  <si>
    <t xml:space="preserve"> 5. По данным таблицы 4 (Лист 3) проставить в п. 4.3. (Лист4) степень  </t>
  </si>
  <si>
    <t>поражения людей ударной волной на территории объекта.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</si>
</sst>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/m"/>
    <numFmt numFmtId="166" formatCode="0.000"/>
  </numFmts>
  <fonts count="34">
    <font>
      <sz val="10"/>
      <name val="Arial Cyr"/>
      <family val="0"/>
    </font>
    <font>
      <sz val="14"/>
      <name val="Times New Roman Cyr"/>
      <family val="1"/>
    </font>
    <font>
      <vertAlign val="subscript"/>
      <sz val="14"/>
      <name val="Times New Roman Cyr"/>
      <family val="1"/>
    </font>
    <font>
      <sz val="12"/>
      <name val="Times New Roman Cyr"/>
      <family val="1"/>
    </font>
    <font>
      <vertAlign val="subscript"/>
      <sz val="12"/>
      <name val="Times New Roman Cyr"/>
      <family val="1"/>
    </font>
    <font>
      <sz val="8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b/>
      <vertAlign val="subscript"/>
      <sz val="12"/>
      <name val="Times New Roman Cyr"/>
      <family val="1"/>
    </font>
    <font>
      <b/>
      <sz val="14"/>
      <name val="Times New Roman Cyr"/>
      <family val="1"/>
    </font>
    <font>
      <u val="single"/>
      <sz val="14"/>
      <name val="Times New Roman Cyr"/>
      <family val="1"/>
    </font>
    <font>
      <vertAlign val="subscript"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 Cyr"/>
      <family val="1"/>
    </font>
    <font>
      <sz val="9.5"/>
      <name val="Arial Cyr"/>
      <family val="0"/>
    </font>
    <font>
      <b/>
      <sz val="14"/>
      <color indexed="16"/>
      <name val="Times New Roman Cyr"/>
      <family val="1"/>
    </font>
    <font>
      <b/>
      <sz val="14"/>
      <color indexed="10"/>
      <name val="Times New Roman Cyr"/>
      <family val="1"/>
    </font>
    <font>
      <u val="single"/>
      <sz val="12"/>
      <name val="Times New Roman Cyr"/>
      <family val="1"/>
    </font>
    <font>
      <b/>
      <sz val="15.5"/>
      <name val="Arial Cyr"/>
      <family val="2"/>
    </font>
    <font>
      <b/>
      <sz val="13.5"/>
      <name val="Arial Cyr"/>
      <family val="2"/>
    </font>
    <font>
      <sz val="14"/>
      <name val="Arial Cyr"/>
      <family val="2"/>
    </font>
    <font>
      <b/>
      <sz val="16"/>
      <name val="Times New Roman Cyr"/>
      <family val="1"/>
    </font>
    <font>
      <b/>
      <u val="single"/>
      <sz val="16"/>
      <color indexed="9"/>
      <name val="Times New Roman Cyr"/>
      <family val="1"/>
    </font>
    <font>
      <b/>
      <sz val="14"/>
      <color indexed="12"/>
      <name val="Times New Roman Cyr"/>
      <family val="1"/>
    </font>
    <font>
      <u val="single"/>
      <sz val="14"/>
      <color indexed="61"/>
      <name val="Times New Roman Cyr"/>
      <family val="1"/>
    </font>
    <font>
      <sz val="14"/>
      <color indexed="61"/>
      <name val="Times New Roman Cyr"/>
      <family val="1"/>
    </font>
    <font>
      <b/>
      <sz val="8"/>
      <name val="Times New Roman Cyr"/>
      <family val="1"/>
    </font>
    <font>
      <b/>
      <sz val="14"/>
      <color indexed="62"/>
      <name val="Times New Roman Cyr"/>
      <family val="1"/>
    </font>
    <font>
      <vertAlign val="subscript"/>
      <sz val="10"/>
      <name val="Times New Roman Cyr"/>
      <family val="1"/>
    </font>
    <font>
      <b/>
      <sz val="14"/>
      <color indexed="61"/>
      <name val="Times New Roman Cyr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Border="1" applyAlignment="1" applyProtection="1">
      <alignment/>
      <protection locked="0"/>
    </xf>
    <xf numFmtId="0" fontId="13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2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8" xfId="0" applyFont="1" applyBorder="1" applyAlignment="1">
      <alignment/>
    </xf>
    <xf numFmtId="16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0" fontId="1" fillId="0" borderId="8" xfId="0" applyFont="1" applyBorder="1" applyAlignment="1" applyProtection="1">
      <alignment/>
      <protection hidden="1"/>
    </xf>
    <xf numFmtId="1" fontId="1" fillId="0" borderId="8" xfId="0" applyNumberFormat="1" applyFont="1" applyBorder="1" applyAlignment="1" applyProtection="1">
      <alignment/>
      <protection hidden="1"/>
    </xf>
    <xf numFmtId="0" fontId="1" fillId="0" borderId="19" xfId="0" applyFont="1" applyBorder="1" applyAlignment="1" applyProtection="1">
      <alignment/>
      <protection hidden="1"/>
    </xf>
    <xf numFmtId="0" fontId="1" fillId="0" borderId="6" xfId="0" applyFont="1" applyBorder="1" applyAlignment="1" applyProtection="1">
      <alignment/>
      <protection hidden="1"/>
    </xf>
    <xf numFmtId="164" fontId="20" fillId="0" borderId="0" xfId="0" applyNumberFormat="1" applyFont="1" applyBorder="1" applyAlignment="1" applyProtection="1">
      <alignment/>
      <protection hidden="1"/>
    </xf>
    <xf numFmtId="0" fontId="1" fillId="0" borderId="20" xfId="0" applyFont="1" applyBorder="1" applyAlignment="1" applyProtection="1">
      <alignment/>
      <protection locked="0"/>
    </xf>
    <xf numFmtId="0" fontId="12" fillId="1" borderId="14" xfId="0" applyFont="1" applyFill="1" applyBorder="1" applyAlignment="1" applyProtection="1">
      <alignment/>
      <protection locked="0"/>
    </xf>
    <xf numFmtId="14" fontId="1" fillId="0" borderId="0" xfId="0" applyNumberFormat="1" applyFont="1" applyBorder="1" applyAlignment="1" applyProtection="1">
      <alignment/>
      <protection hidden="1"/>
    </xf>
    <xf numFmtId="0" fontId="1" fillId="0" borderId="0" xfId="0" applyFont="1" applyAlignment="1">
      <alignment horizontal="right"/>
    </xf>
    <xf numFmtId="0" fontId="12" fillId="0" borderId="21" xfId="0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1" fillId="0" borderId="21" xfId="0" applyFont="1" applyBorder="1" applyAlignment="1" applyProtection="1">
      <alignment horizont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7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12" fillId="0" borderId="21" xfId="0" applyNumberFormat="1" applyFont="1" applyBorder="1" applyAlignment="1" applyProtection="1">
      <alignment horizontal="center"/>
      <protection hidden="1"/>
    </xf>
    <xf numFmtId="0" fontId="3" fillId="0" borderId="2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2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0" fillId="0" borderId="23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 applyProtection="1">
      <alignment/>
      <protection locked="0"/>
    </xf>
    <xf numFmtId="164" fontId="3" fillId="0" borderId="24" xfId="0" applyNumberFormat="1" applyFont="1" applyBorder="1" applyAlignment="1" applyProtection="1">
      <alignment/>
      <protection hidden="1"/>
    </xf>
    <xf numFmtId="0" fontId="8" fillId="0" borderId="0" xfId="0" applyFont="1" applyAlignment="1">
      <alignment/>
    </xf>
    <xf numFmtId="0" fontId="10" fillId="0" borderId="25" xfId="0" applyFont="1" applyBorder="1" applyAlignment="1">
      <alignment horizontal="center"/>
    </xf>
    <xf numFmtId="0" fontId="1" fillId="3" borderId="26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164" fontId="1" fillId="0" borderId="21" xfId="0" applyNumberFormat="1" applyFont="1" applyBorder="1" applyAlignment="1" applyProtection="1">
      <alignment/>
      <protection locked="0"/>
    </xf>
    <xf numFmtId="0" fontId="1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" fillId="0" borderId="14" xfId="0" applyFont="1" applyFill="1" applyBorder="1" applyAlignment="1" applyProtection="1">
      <alignment/>
      <protection locked="0"/>
    </xf>
    <xf numFmtId="0" fontId="17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8" fillId="0" borderId="27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0" fontId="1" fillId="0" borderId="29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 horizontal="center"/>
      <protection hidden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21" xfId="0" applyFont="1" applyBorder="1" applyAlignment="1" applyProtection="1">
      <alignment horizontal="center"/>
      <protection hidden="1"/>
    </xf>
    <xf numFmtId="0" fontId="3" fillId="0" borderId="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3" fillId="0" borderId="1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0" fillId="0" borderId="4" xfId="0" applyFont="1" applyBorder="1" applyAlignment="1">
      <alignment/>
    </xf>
    <xf numFmtId="0" fontId="10" fillId="0" borderId="17" xfId="0" applyFont="1" applyBorder="1" applyAlignment="1">
      <alignment/>
    </xf>
    <xf numFmtId="0" fontId="7" fillId="0" borderId="14" xfId="0" applyFont="1" applyBorder="1" applyAlignment="1">
      <alignment/>
    </xf>
    <xf numFmtId="0" fontId="20" fillId="0" borderId="0" xfId="0" applyFont="1" applyAlignment="1" applyProtection="1">
      <alignment/>
      <protection locked="0"/>
    </xf>
    <xf numFmtId="0" fontId="33" fillId="0" borderId="14" xfId="0" applyFont="1" applyBorder="1" applyAlignment="1" applyProtection="1">
      <alignment/>
      <protection locked="0"/>
    </xf>
    <xf numFmtId="0" fontId="8" fillId="0" borderId="23" xfId="0" applyFont="1" applyBorder="1" applyAlignment="1">
      <alignment vertical="center"/>
    </xf>
    <xf numFmtId="0" fontId="20" fillId="0" borderId="30" xfId="0" applyFont="1" applyBorder="1" applyAlignment="1" applyProtection="1">
      <alignment/>
      <protection locked="0"/>
    </xf>
    <xf numFmtId="0" fontId="12" fillId="1" borderId="14" xfId="0" applyFont="1" applyFill="1" applyBorder="1" applyAlignment="1" applyProtection="1">
      <alignment/>
      <protection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1" fillId="0" borderId="5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26" fillId="3" borderId="36" xfId="0" applyFont="1" applyFill="1" applyBorder="1" applyAlignment="1">
      <alignment horizontal="center"/>
    </xf>
    <xf numFmtId="0" fontId="26" fillId="3" borderId="37" xfId="0" applyFont="1" applyFill="1" applyBorder="1" applyAlignment="1">
      <alignment horizontal="center"/>
    </xf>
    <xf numFmtId="0" fontId="26" fillId="3" borderId="38" xfId="0" applyFont="1" applyFill="1" applyBorder="1" applyAlignment="1">
      <alignment horizontal="center"/>
    </xf>
    <xf numFmtId="0" fontId="26" fillId="3" borderId="39" xfId="0" applyFont="1" applyFill="1" applyBorder="1" applyAlignment="1">
      <alignment horizontal="center"/>
    </xf>
    <xf numFmtId="0" fontId="26" fillId="3" borderId="0" xfId="0" applyFont="1" applyFill="1" applyBorder="1" applyAlignment="1">
      <alignment horizontal="center"/>
    </xf>
    <xf numFmtId="0" fontId="26" fillId="3" borderId="40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2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4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64" fontId="1" fillId="0" borderId="5" xfId="0" applyNumberFormat="1" applyFont="1" applyBorder="1" applyAlignment="1" applyProtection="1">
      <alignment horizontal="center"/>
      <protection locked="0"/>
    </xf>
    <xf numFmtId="164" fontId="1" fillId="0" borderId="3" xfId="0" applyNumberFormat="1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4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14" fontId="3" fillId="0" borderId="5" xfId="0" applyNumberFormat="1" applyFont="1" applyBorder="1" applyAlignment="1" applyProtection="1">
      <alignment horizontal="center"/>
      <protection hidden="1"/>
    </xf>
    <xf numFmtId="14" fontId="3" fillId="0" borderId="3" xfId="0" applyNumberFormat="1" applyFont="1" applyBorder="1" applyAlignment="1" applyProtection="1">
      <alignment horizontal="center"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0" fontId="30" fillId="0" borderId="15" xfId="0" applyFont="1" applyBorder="1" applyAlignment="1" applyProtection="1">
      <alignment horizontal="center" vertical="center" textRotation="90" wrapText="1"/>
      <protection/>
    </xf>
    <xf numFmtId="0" fontId="10" fillId="0" borderId="0" xfId="0" applyFont="1" applyBorder="1" applyAlignment="1">
      <alignment vertical="center"/>
    </xf>
    <xf numFmtId="0" fontId="25" fillId="0" borderId="0" xfId="0" applyFont="1" applyAlignment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 Cyr"/>
                <a:ea typeface="Arial Cyr"/>
                <a:cs typeface="Arial Cyr"/>
              </a:rPr>
              <a:t>Зависимость избыточного давления взрыва (ВВ) Ризб. от расстояния до человека R, м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3675"/>
          <c:w val="0.87625"/>
          <c:h val="0.7875"/>
        </c:manualLayout>
      </c:layout>
      <c:scatterChart>
        <c:scatterStyle val="smooth"/>
        <c:varyColors val="0"/>
        <c:ser>
          <c:idx val="0"/>
          <c:order val="0"/>
          <c:tx>
            <c:strRef>
              <c:f>Лист4!$A$19</c:f>
              <c:strCache>
                <c:ptCount val="1"/>
                <c:pt idx="0">
                  <c:v>R, м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Лист4!$B$18:$J$18</c:f>
              <c:numCache>
                <c:ptCount val="9"/>
              </c:numCache>
            </c:numRef>
          </c:xVal>
          <c:yVal>
            <c:numRef>
              <c:f>Лист4!$B$19:$J$19</c:f>
              <c:numCache>
                <c:ptCount val="9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25</c:v>
                </c:pt>
                <c:pt idx="4">
                  <c:v>30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100</c:v>
                </c:pt>
              </c:numCache>
            </c:numRef>
          </c:yVal>
          <c:smooth val="1"/>
        </c:ser>
        <c:axId val="2023478"/>
        <c:axId val="18211303"/>
      </c:scatterChart>
      <c:valAx>
        <c:axId val="2023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 Cyr"/>
                    <a:ea typeface="Arial Cyr"/>
                    <a:cs typeface="Arial Cyr"/>
                  </a:rPr>
                  <a:t>Избыточное давление Ризб., кПа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8211303"/>
        <c:crosses val="autoZero"/>
        <c:crossBetween val="midCat"/>
        <c:dispUnits/>
      </c:valAx>
      <c:valAx>
        <c:axId val="18211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 Cyr"/>
                    <a:ea typeface="Arial Cyr"/>
                    <a:cs typeface="Arial Cyr"/>
                  </a:rPr>
                  <a:t>Расстояние до человека R, 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023478"/>
        <c:crosses val="autoZero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FFFF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06"/>
          <c:y val="0.11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28</xdr:row>
      <xdr:rowOff>19050</xdr:rowOff>
    </xdr:from>
    <xdr:to>
      <xdr:col>7</xdr:col>
      <xdr:colOff>152400</xdr:colOff>
      <xdr:row>37</xdr:row>
      <xdr:rowOff>0</xdr:rowOff>
    </xdr:to>
    <xdr:grpSp>
      <xdr:nvGrpSpPr>
        <xdr:cNvPr id="1" name="Group 118"/>
        <xdr:cNvGrpSpPr>
          <a:grpSpLocks/>
        </xdr:cNvGrpSpPr>
      </xdr:nvGrpSpPr>
      <xdr:grpSpPr>
        <a:xfrm>
          <a:off x="1390650" y="6800850"/>
          <a:ext cx="3629025" cy="1438275"/>
          <a:chOff x="128" y="1246"/>
          <a:chExt cx="334" cy="222"/>
        </a:xfrm>
        <a:solidFill>
          <a:srgbClr val="FFFFFF"/>
        </a:solidFill>
      </xdr:grpSpPr>
      <xdr:sp>
        <xdr:nvSpPr>
          <xdr:cNvPr id="2" name="TextBox 68"/>
          <xdr:cNvSpPr txBox="1">
            <a:spLocks noChangeArrowheads="1"/>
          </xdr:cNvSpPr>
        </xdr:nvSpPr>
        <xdr:spPr>
          <a:xfrm>
            <a:off x="128" y="1449"/>
            <a:ext cx="322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   Рис. 1 Распространение ударной волны</a:t>
            </a:r>
          </a:p>
        </xdr:txBody>
      </xdr:sp>
      <xdr:sp>
        <xdr:nvSpPr>
          <xdr:cNvPr id="3" name="TextBox 101"/>
          <xdr:cNvSpPr txBox="1">
            <a:spLocks noChangeArrowheads="1"/>
          </xdr:cNvSpPr>
        </xdr:nvSpPr>
        <xdr:spPr>
          <a:xfrm>
            <a:off x="200" y="1246"/>
            <a:ext cx="65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Давление</a:t>
            </a:r>
          </a:p>
        </xdr:txBody>
      </xdr:sp>
      <xdr:sp>
        <xdr:nvSpPr>
          <xdr:cNvPr id="4" name="Line 69"/>
          <xdr:cNvSpPr>
            <a:spLocks/>
          </xdr:cNvSpPr>
        </xdr:nvSpPr>
        <xdr:spPr>
          <a:xfrm>
            <a:off x="192" y="1252"/>
            <a:ext cx="0" cy="1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70"/>
          <xdr:cNvSpPr>
            <a:spLocks/>
          </xdr:cNvSpPr>
        </xdr:nvSpPr>
        <xdr:spPr>
          <a:xfrm>
            <a:off x="146" y="1417"/>
            <a:ext cx="26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Line 71"/>
          <xdr:cNvSpPr>
            <a:spLocks/>
          </xdr:cNvSpPr>
        </xdr:nvSpPr>
        <xdr:spPr>
          <a:xfrm>
            <a:off x="192" y="1356"/>
            <a:ext cx="2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Line 73"/>
          <xdr:cNvSpPr>
            <a:spLocks/>
          </xdr:cNvSpPr>
        </xdr:nvSpPr>
        <xdr:spPr>
          <a:xfrm>
            <a:off x="216" y="1267"/>
            <a:ext cx="0" cy="16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Line 75"/>
          <xdr:cNvSpPr>
            <a:spLocks/>
          </xdr:cNvSpPr>
        </xdr:nvSpPr>
        <xdr:spPr>
          <a:xfrm>
            <a:off x="263" y="1357"/>
            <a:ext cx="0" cy="73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Polygon 83"/>
          <xdr:cNvSpPr>
            <a:spLocks/>
          </xdr:cNvSpPr>
        </xdr:nvSpPr>
        <xdr:spPr>
          <a:xfrm>
            <a:off x="264" y="1355"/>
            <a:ext cx="99" cy="25"/>
          </a:xfrm>
          <a:custGeom>
            <a:pathLst>
              <a:path h="23" w="99">
                <a:moveTo>
                  <a:pt x="0" y="0"/>
                </a:moveTo>
                <a:cubicBezTo>
                  <a:pt x="1" y="4"/>
                  <a:pt x="3" y="6"/>
                  <a:pt x="6" y="8"/>
                </a:cubicBezTo>
                <a:cubicBezTo>
                  <a:pt x="12" y="17"/>
                  <a:pt x="30" y="20"/>
                  <a:pt x="40" y="21"/>
                </a:cubicBezTo>
                <a:cubicBezTo>
                  <a:pt x="59" y="20"/>
                  <a:pt x="80" y="23"/>
                  <a:pt x="95" y="8"/>
                </a:cubicBezTo>
                <a:cubicBezTo>
                  <a:pt x="96" y="6"/>
                  <a:pt x="96" y="2"/>
                  <a:pt x="99" y="2"/>
                </a:cubicBezTo>
              </a:path>
            </a:pathLst>
          </a:cu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Polygon 84"/>
          <xdr:cNvSpPr>
            <a:spLocks/>
          </xdr:cNvSpPr>
        </xdr:nvSpPr>
        <xdr:spPr>
          <a:xfrm>
            <a:off x="217" y="1269"/>
            <a:ext cx="47" cy="91"/>
          </a:xfrm>
          <a:custGeom>
            <a:pathLst>
              <a:path h="91" w="47">
                <a:moveTo>
                  <a:pt x="0" y="0"/>
                </a:moveTo>
                <a:cubicBezTo>
                  <a:pt x="8" y="31"/>
                  <a:pt x="22" y="65"/>
                  <a:pt x="45" y="88"/>
                </a:cubicBezTo>
                <a:cubicBezTo>
                  <a:pt x="46" y="91"/>
                  <a:pt x="45" y="91"/>
                  <a:pt x="47" y="91"/>
                </a:cubicBezTo>
              </a:path>
            </a:pathLst>
          </a:cu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Line 85"/>
          <xdr:cNvSpPr>
            <a:spLocks/>
          </xdr:cNvSpPr>
        </xdr:nvSpPr>
        <xdr:spPr>
          <a:xfrm>
            <a:off x="363" y="1357"/>
            <a:ext cx="0" cy="73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Line 86"/>
          <xdr:cNvSpPr>
            <a:spLocks/>
          </xdr:cNvSpPr>
        </xdr:nvSpPr>
        <xdr:spPr>
          <a:xfrm>
            <a:off x="274" y="1357"/>
            <a:ext cx="0" cy="11"/>
          </a:xfrm>
          <a:prstGeom prst="line">
            <a:avLst/>
          </a:prstGeom>
          <a:noFill/>
          <a:ln w="1905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" name="Line 87"/>
          <xdr:cNvSpPr>
            <a:spLocks/>
          </xdr:cNvSpPr>
        </xdr:nvSpPr>
        <xdr:spPr>
          <a:xfrm>
            <a:off x="287" y="1356"/>
            <a:ext cx="0" cy="19"/>
          </a:xfrm>
          <a:prstGeom prst="line">
            <a:avLst/>
          </a:prstGeom>
          <a:noFill/>
          <a:ln w="1905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Line 88"/>
          <xdr:cNvSpPr>
            <a:spLocks/>
          </xdr:cNvSpPr>
        </xdr:nvSpPr>
        <xdr:spPr>
          <a:xfrm>
            <a:off x="302" y="1356"/>
            <a:ext cx="0" cy="22"/>
          </a:xfrm>
          <a:prstGeom prst="line">
            <a:avLst/>
          </a:prstGeom>
          <a:noFill/>
          <a:ln w="1905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Line 89"/>
          <xdr:cNvSpPr>
            <a:spLocks/>
          </xdr:cNvSpPr>
        </xdr:nvSpPr>
        <xdr:spPr>
          <a:xfrm>
            <a:off x="316" y="1357"/>
            <a:ext cx="0" cy="20"/>
          </a:xfrm>
          <a:prstGeom prst="line">
            <a:avLst/>
          </a:prstGeom>
          <a:noFill/>
          <a:ln w="1905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Line 90"/>
          <xdr:cNvSpPr>
            <a:spLocks/>
          </xdr:cNvSpPr>
        </xdr:nvSpPr>
        <xdr:spPr>
          <a:xfrm>
            <a:off x="330" y="1357"/>
            <a:ext cx="0" cy="20"/>
          </a:xfrm>
          <a:prstGeom prst="line">
            <a:avLst/>
          </a:prstGeom>
          <a:noFill/>
          <a:ln w="1905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" name="Line 91"/>
          <xdr:cNvSpPr>
            <a:spLocks/>
          </xdr:cNvSpPr>
        </xdr:nvSpPr>
        <xdr:spPr>
          <a:xfrm>
            <a:off x="342" y="1357"/>
            <a:ext cx="0" cy="18"/>
          </a:xfrm>
          <a:prstGeom prst="line">
            <a:avLst/>
          </a:prstGeom>
          <a:noFill/>
          <a:ln w="1905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Line 92"/>
          <xdr:cNvSpPr>
            <a:spLocks/>
          </xdr:cNvSpPr>
        </xdr:nvSpPr>
        <xdr:spPr>
          <a:xfrm>
            <a:off x="354" y="1357"/>
            <a:ext cx="0" cy="11"/>
          </a:xfrm>
          <a:prstGeom prst="line">
            <a:avLst/>
          </a:prstGeom>
          <a:noFill/>
          <a:ln w="1905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Line 93"/>
          <xdr:cNvSpPr>
            <a:spLocks/>
          </xdr:cNvSpPr>
        </xdr:nvSpPr>
        <xdr:spPr>
          <a:xfrm flipH="1">
            <a:off x="216" y="1293"/>
            <a:ext cx="9" cy="9"/>
          </a:xfrm>
          <a:prstGeom prst="line">
            <a:avLst/>
          </a:prstGeom>
          <a:noFill/>
          <a:ln w="19050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" name="Line 94"/>
          <xdr:cNvSpPr>
            <a:spLocks/>
          </xdr:cNvSpPr>
        </xdr:nvSpPr>
        <xdr:spPr>
          <a:xfrm flipH="1">
            <a:off x="217" y="1307"/>
            <a:ext cx="12" cy="12"/>
          </a:xfrm>
          <a:prstGeom prst="line">
            <a:avLst/>
          </a:prstGeom>
          <a:noFill/>
          <a:ln w="19050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" name="Line 95"/>
          <xdr:cNvSpPr>
            <a:spLocks/>
          </xdr:cNvSpPr>
        </xdr:nvSpPr>
        <xdr:spPr>
          <a:xfrm flipH="1">
            <a:off x="220" y="1319"/>
            <a:ext cx="16" cy="16"/>
          </a:xfrm>
          <a:prstGeom prst="line">
            <a:avLst/>
          </a:prstGeom>
          <a:noFill/>
          <a:ln w="19050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" name="Line 96"/>
          <xdr:cNvSpPr>
            <a:spLocks/>
          </xdr:cNvSpPr>
        </xdr:nvSpPr>
        <xdr:spPr>
          <a:xfrm flipH="1">
            <a:off x="220" y="1332"/>
            <a:ext cx="22" cy="22"/>
          </a:xfrm>
          <a:prstGeom prst="line">
            <a:avLst/>
          </a:prstGeom>
          <a:noFill/>
          <a:ln w="19050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" name="Line 97"/>
          <xdr:cNvSpPr>
            <a:spLocks/>
          </xdr:cNvSpPr>
        </xdr:nvSpPr>
        <xdr:spPr>
          <a:xfrm flipH="1">
            <a:off x="236" y="1343"/>
            <a:ext cx="13" cy="13"/>
          </a:xfrm>
          <a:prstGeom prst="line">
            <a:avLst/>
          </a:prstGeom>
          <a:noFill/>
          <a:ln w="19050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" name="Line 98"/>
          <xdr:cNvSpPr>
            <a:spLocks/>
          </xdr:cNvSpPr>
        </xdr:nvSpPr>
        <xdr:spPr>
          <a:xfrm flipH="1">
            <a:off x="249" y="1349"/>
            <a:ext cx="6" cy="6"/>
          </a:xfrm>
          <a:prstGeom prst="line">
            <a:avLst/>
          </a:prstGeom>
          <a:noFill/>
          <a:ln w="19050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TextBox 99"/>
          <xdr:cNvSpPr txBox="1">
            <a:spLocks noChangeArrowheads="1"/>
          </xdr:cNvSpPr>
        </xdr:nvSpPr>
        <xdr:spPr>
          <a:xfrm>
            <a:off x="385" y="1325"/>
            <a:ext cx="32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Р</a:t>
            </a:r>
            <a:r>
              <a:rPr lang="en-US" cap="none" sz="1000" b="0" i="0" u="none" baseline="-25000">
                <a:latin typeface="Arial Cyr"/>
                <a:ea typeface="Arial Cyr"/>
                <a:cs typeface="Arial Cyr"/>
              </a:rPr>
              <a:t>атм</a:t>
            </a:r>
          </a:p>
        </xdr:txBody>
      </xdr:sp>
      <xdr:sp>
        <xdr:nvSpPr>
          <xdr:cNvPr id="26" name="TextBox 100"/>
          <xdr:cNvSpPr txBox="1">
            <a:spLocks noChangeArrowheads="1"/>
          </xdr:cNvSpPr>
        </xdr:nvSpPr>
        <xdr:spPr>
          <a:xfrm>
            <a:off x="409" y="1422"/>
            <a:ext cx="53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Время
Время</a:t>
            </a:r>
          </a:p>
        </xdr:txBody>
      </xdr:sp>
      <xdr:sp>
        <xdr:nvSpPr>
          <xdr:cNvPr id="27" name="TextBox 102"/>
          <xdr:cNvSpPr txBox="1">
            <a:spLocks noChangeArrowheads="1"/>
          </xdr:cNvSpPr>
        </xdr:nvSpPr>
        <xdr:spPr>
          <a:xfrm>
            <a:off x="229" y="1425"/>
            <a:ext cx="15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С</a:t>
            </a:r>
          </a:p>
        </xdr:txBody>
      </xdr:sp>
      <xdr:sp>
        <xdr:nvSpPr>
          <xdr:cNvPr id="28" name="TextBox 103"/>
          <xdr:cNvSpPr txBox="1">
            <a:spLocks noChangeArrowheads="1"/>
          </xdr:cNvSpPr>
        </xdr:nvSpPr>
        <xdr:spPr>
          <a:xfrm>
            <a:off x="299" y="1426"/>
            <a:ext cx="16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Р</a:t>
            </a:r>
          </a:p>
        </xdr:txBody>
      </xdr:sp>
      <xdr:sp>
        <xdr:nvSpPr>
          <xdr:cNvPr id="29" name="Line 104"/>
          <xdr:cNvSpPr>
            <a:spLocks/>
          </xdr:cNvSpPr>
        </xdr:nvSpPr>
        <xdr:spPr>
          <a:xfrm flipH="1">
            <a:off x="145" y="1268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" name="Line 105"/>
          <xdr:cNvSpPr>
            <a:spLocks/>
          </xdr:cNvSpPr>
        </xdr:nvSpPr>
        <xdr:spPr>
          <a:xfrm flipH="1">
            <a:off x="158" y="1356"/>
            <a:ext cx="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1" name="Line 107"/>
          <xdr:cNvSpPr>
            <a:spLocks/>
          </xdr:cNvSpPr>
        </xdr:nvSpPr>
        <xdr:spPr>
          <a:xfrm>
            <a:off x="178" y="1269"/>
            <a:ext cx="0" cy="8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2" name="TextBox 108"/>
          <xdr:cNvSpPr txBox="1">
            <a:spLocks noChangeArrowheads="1"/>
          </xdr:cNvSpPr>
        </xdr:nvSpPr>
        <xdr:spPr>
          <a:xfrm>
            <a:off x="138" y="1304"/>
            <a:ext cx="34" cy="2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 Р</a:t>
            </a:r>
            <a:r>
              <a:rPr lang="en-US" cap="none" sz="1000" b="0" i="0" u="none" baseline="-25000">
                <a:latin typeface="Arial Cyr"/>
                <a:ea typeface="Arial Cyr"/>
                <a:cs typeface="Arial Cyr"/>
              </a:rPr>
              <a:t>изб</a:t>
            </a:r>
          </a:p>
        </xdr:txBody>
      </xdr:sp>
      <xdr:sp>
        <xdr:nvSpPr>
          <xdr:cNvPr id="33" name="TextBox 109"/>
          <xdr:cNvSpPr txBox="1">
            <a:spLocks noChangeArrowheads="1"/>
          </xdr:cNvSpPr>
        </xdr:nvSpPr>
        <xdr:spPr>
          <a:xfrm>
            <a:off x="140" y="1248"/>
            <a:ext cx="29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Р</a:t>
            </a:r>
            <a:r>
              <a:rPr lang="en-US" cap="none" sz="1000" b="0" i="0" u="none" baseline="-25000">
                <a:latin typeface="Arial Cyr"/>
                <a:ea typeface="Arial Cyr"/>
                <a:cs typeface="Arial Cyr"/>
              </a:rPr>
              <a:t>ф</a:t>
            </a:r>
          </a:p>
        </xdr:txBody>
      </xdr:sp>
    </xdr:grpSp>
    <xdr:clientData/>
  </xdr:twoCellAnchor>
  <xdr:twoCellAnchor>
    <xdr:from>
      <xdr:col>2</xdr:col>
      <xdr:colOff>66675</xdr:colOff>
      <xdr:row>42</xdr:row>
      <xdr:rowOff>0</xdr:rowOff>
    </xdr:from>
    <xdr:to>
      <xdr:col>7</xdr:col>
      <xdr:colOff>600075</xdr:colOff>
      <xdr:row>42</xdr:row>
      <xdr:rowOff>0</xdr:rowOff>
    </xdr:to>
    <xdr:sp>
      <xdr:nvSpPr>
        <xdr:cNvPr id="34" name="TextBox 112"/>
        <xdr:cNvSpPr txBox="1">
          <a:spLocks noChangeArrowheads="1"/>
        </xdr:cNvSpPr>
      </xdr:nvSpPr>
      <xdr:spPr>
        <a:xfrm>
          <a:off x="1457325" y="9420225"/>
          <a:ext cx="40100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где    R</a:t>
          </a:r>
          <a:r>
            <a:rPr lang="en-US" cap="none" sz="1000" b="0" i="0" u="none" baseline="-25000">
              <a:latin typeface="Arial Cyr"/>
              <a:ea typeface="Arial Cyr"/>
              <a:cs typeface="Arial Cyr"/>
            </a:rPr>
            <a:t>1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 - известный радиус поражения ударной волной, м;
         Q - количество топлива, т.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0</xdr:row>
      <xdr:rowOff>0</xdr:rowOff>
    </xdr:from>
    <xdr:to>
      <xdr:col>8</xdr:col>
      <xdr:colOff>381000</xdr:colOff>
      <xdr:row>0</xdr:row>
      <xdr:rowOff>0</xdr:rowOff>
    </xdr:to>
    <xdr:sp>
      <xdr:nvSpPr>
        <xdr:cNvPr id="1" name="TextBox 15"/>
        <xdr:cNvSpPr txBox="1">
          <a:spLocks noChangeArrowheads="1"/>
        </xdr:cNvSpPr>
      </xdr:nvSpPr>
      <xdr:spPr>
        <a:xfrm>
          <a:off x="3714750" y="0"/>
          <a:ext cx="229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и подставить его в таблицу 2.</a:t>
          </a:r>
        </a:p>
      </xdr:txBody>
    </xdr:sp>
    <xdr:clientData/>
  </xdr:twoCellAnchor>
  <xdr:twoCellAnchor>
    <xdr:from>
      <xdr:col>4</xdr:col>
      <xdr:colOff>304800</xdr:colOff>
      <xdr:row>0</xdr:row>
      <xdr:rowOff>0</xdr:rowOff>
    </xdr:from>
    <xdr:to>
      <xdr:col>4</xdr:col>
      <xdr:colOff>304800</xdr:colOff>
      <xdr:row>0</xdr:row>
      <xdr:rowOff>0</xdr:rowOff>
    </xdr:to>
    <xdr:sp>
      <xdr:nvSpPr>
        <xdr:cNvPr id="2" name="Line 19"/>
        <xdr:cNvSpPr>
          <a:spLocks/>
        </xdr:cNvSpPr>
      </xdr:nvSpPr>
      <xdr:spPr>
        <a:xfrm>
          <a:off x="31432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3</xdr:col>
      <xdr:colOff>285750</xdr:colOff>
      <xdr:row>0</xdr:row>
      <xdr:rowOff>0</xdr:rowOff>
    </xdr:to>
    <xdr:sp>
      <xdr:nvSpPr>
        <xdr:cNvPr id="3" name="TextBox 23"/>
        <xdr:cNvSpPr txBox="1">
          <a:spLocks noChangeArrowheads="1"/>
        </xdr:cNvSpPr>
      </xdr:nvSpPr>
      <xdr:spPr>
        <a:xfrm>
          <a:off x="2276475" y="0"/>
          <a:ext cx="15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 Cyr"/>
              <a:ea typeface="Arial Cyr"/>
              <a:cs typeface="Arial Cyr"/>
            </a:rPr>
            <a:t>,,,,.,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285750</xdr:colOff>
      <xdr:row>0</xdr:row>
      <xdr:rowOff>0</xdr:rowOff>
    </xdr:to>
    <xdr:sp>
      <xdr:nvSpPr>
        <xdr:cNvPr id="4" name="TextBox 24"/>
        <xdr:cNvSpPr txBox="1">
          <a:spLocks noChangeArrowheads="1"/>
        </xdr:cNvSpPr>
      </xdr:nvSpPr>
      <xdr:spPr>
        <a:xfrm>
          <a:off x="2209800" y="0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,</a:t>
          </a:r>
        </a:p>
      </xdr:txBody>
    </xdr:sp>
    <xdr:clientData/>
  </xdr:twoCellAnchor>
  <xdr:twoCellAnchor>
    <xdr:from>
      <xdr:col>6</xdr:col>
      <xdr:colOff>152400</xdr:colOff>
      <xdr:row>0</xdr:row>
      <xdr:rowOff>0</xdr:rowOff>
    </xdr:from>
    <xdr:to>
      <xdr:col>6</xdr:col>
      <xdr:colOff>495300</xdr:colOff>
      <xdr:row>0</xdr:row>
      <xdr:rowOff>0</xdr:rowOff>
    </xdr:to>
    <xdr:sp>
      <xdr:nvSpPr>
        <xdr:cNvPr id="5" name="AutoShape 25"/>
        <xdr:cNvSpPr>
          <a:spLocks/>
        </xdr:cNvSpPr>
      </xdr:nvSpPr>
      <xdr:spPr>
        <a:xfrm>
          <a:off x="4381500" y="0"/>
          <a:ext cx="352425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142875</xdr:colOff>
      <xdr:row>5</xdr:row>
      <xdr:rowOff>38100</xdr:rowOff>
    </xdr:from>
    <xdr:to>
      <xdr:col>8</xdr:col>
      <xdr:colOff>533400</xdr:colOff>
      <xdr:row>5</xdr:row>
      <xdr:rowOff>219075</xdr:rowOff>
    </xdr:to>
    <xdr:sp>
      <xdr:nvSpPr>
        <xdr:cNvPr id="6" name="AutoShape 28"/>
        <xdr:cNvSpPr>
          <a:spLocks/>
        </xdr:cNvSpPr>
      </xdr:nvSpPr>
      <xdr:spPr>
        <a:xfrm>
          <a:off x="5772150" y="1266825"/>
          <a:ext cx="390525" cy="1809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24500"/>
    <xdr:graphicFrame>
      <xdr:nvGraphicFramePr>
        <xdr:cNvPr id="1" name="Shape 1025"/>
        <xdr:cNvGraphicFramePr/>
      </xdr:nvGraphicFramePr>
      <xdr:xfrm>
        <a:off x="0" y="0"/>
        <a:ext cx="97155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17</xdr:row>
      <xdr:rowOff>76200</xdr:rowOff>
    </xdr:from>
    <xdr:to>
      <xdr:col>3</xdr:col>
      <xdr:colOff>647700</xdr:colOff>
      <xdr:row>17</xdr:row>
      <xdr:rowOff>161925</xdr:rowOff>
    </xdr:to>
    <xdr:sp>
      <xdr:nvSpPr>
        <xdr:cNvPr id="1" name="AutoShape 3"/>
        <xdr:cNvSpPr>
          <a:spLocks/>
        </xdr:cNvSpPr>
      </xdr:nvSpPr>
      <xdr:spPr>
        <a:xfrm>
          <a:off x="2552700" y="4067175"/>
          <a:ext cx="180975" cy="857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showGridLines="0" tabSelected="1" workbookViewId="0" topLeftCell="A1">
      <selection activeCell="A1" sqref="A1"/>
    </sheetView>
  </sheetViews>
  <sheetFormatPr defaultColWidth="9.125" defaultRowHeight="12.75"/>
  <cols>
    <col min="1" max="16384" width="9.125" style="1" customWidth="1"/>
  </cols>
  <sheetData>
    <row r="1" spans="1:10" ht="19.5" thickBot="1">
      <c r="A1" s="60"/>
      <c r="B1" s="59"/>
      <c r="C1" s="59"/>
      <c r="D1" s="59"/>
      <c r="E1" s="59"/>
      <c r="F1" s="59"/>
      <c r="G1" s="59"/>
      <c r="H1" s="59"/>
      <c r="I1" s="59"/>
      <c r="J1" s="59"/>
    </row>
    <row r="2" spans="1:10" ht="20.25">
      <c r="A2" s="57"/>
      <c r="B2" s="140" t="s">
        <v>201</v>
      </c>
      <c r="C2" s="141"/>
      <c r="D2" s="141"/>
      <c r="E2" s="141"/>
      <c r="F2" s="141"/>
      <c r="G2" s="141"/>
      <c r="H2" s="141"/>
      <c r="I2" s="142"/>
      <c r="J2" s="57"/>
    </row>
    <row r="3" spans="1:10" ht="20.25">
      <c r="A3" s="58"/>
      <c r="B3" s="143" t="s">
        <v>202</v>
      </c>
      <c r="C3" s="144"/>
      <c r="D3" s="144"/>
      <c r="E3" s="144"/>
      <c r="F3" s="144"/>
      <c r="G3" s="144"/>
      <c r="H3" s="144"/>
      <c r="I3" s="145"/>
      <c r="J3" s="58"/>
    </row>
    <row r="4" spans="1:10" ht="19.5" thickBot="1">
      <c r="A4" s="59"/>
      <c r="B4" s="89"/>
      <c r="C4" s="90"/>
      <c r="D4" s="90"/>
      <c r="E4" s="90"/>
      <c r="F4" s="90"/>
      <c r="G4" s="90"/>
      <c r="H4" s="90"/>
      <c r="I4" s="91"/>
      <c r="J4" s="59"/>
    </row>
    <row r="5" spans="1:10" ht="18.75">
      <c r="A5" s="58"/>
      <c r="B5" s="58"/>
      <c r="C5" s="148" t="s">
        <v>36</v>
      </c>
      <c r="D5" s="148"/>
      <c r="E5" s="148"/>
      <c r="F5" s="148"/>
      <c r="G5" s="148"/>
      <c r="H5" s="148"/>
      <c r="I5" s="58"/>
      <c r="J5" s="58"/>
    </row>
    <row r="6" spans="1:10" ht="19.5" thickBot="1">
      <c r="A6" s="25"/>
      <c r="B6" s="25"/>
      <c r="C6" s="25"/>
      <c r="D6" s="25"/>
      <c r="E6" s="25"/>
      <c r="F6" s="25"/>
      <c r="G6" s="25"/>
      <c r="H6" s="25"/>
      <c r="I6" s="25"/>
      <c r="J6" s="25"/>
    </row>
    <row r="7" spans="1:10" ht="20.25" thickBot="1" thickTop="1">
      <c r="A7" s="146" t="s">
        <v>49</v>
      </c>
      <c r="B7" s="147"/>
      <c r="C7" s="20" t="s">
        <v>81</v>
      </c>
      <c r="D7" s="25"/>
      <c r="E7" s="25"/>
      <c r="F7" s="25"/>
      <c r="G7" s="25"/>
      <c r="H7" s="25"/>
      <c r="I7" s="25"/>
      <c r="J7" s="25"/>
    </row>
    <row r="8" spans="1:10" ht="19.5" thickTop="1">
      <c r="A8" s="25"/>
      <c r="B8" s="20"/>
      <c r="C8" s="20" t="s">
        <v>152</v>
      </c>
      <c r="D8" s="20"/>
      <c r="E8" s="25"/>
      <c r="F8" s="25"/>
      <c r="G8" s="25"/>
      <c r="H8" s="25"/>
      <c r="I8" s="25"/>
      <c r="J8" s="25"/>
    </row>
    <row r="9" spans="1:10" ht="18.75">
      <c r="A9" s="25"/>
      <c r="B9" s="25"/>
      <c r="C9" s="20" t="s">
        <v>153</v>
      </c>
      <c r="D9" s="25"/>
      <c r="E9" s="25"/>
      <c r="F9" s="25"/>
      <c r="G9" s="25"/>
      <c r="H9" s="25"/>
      <c r="I9" s="25"/>
      <c r="J9" s="25"/>
    </row>
    <row r="10" spans="1:10" ht="18.75">
      <c r="A10" s="25"/>
      <c r="B10" s="20"/>
      <c r="C10" s="20" t="s">
        <v>154</v>
      </c>
      <c r="D10" s="20"/>
      <c r="E10" s="25"/>
      <c r="F10" s="25"/>
      <c r="G10" s="25"/>
      <c r="H10" s="25"/>
      <c r="I10" s="25"/>
      <c r="J10" s="25"/>
    </row>
    <row r="11" spans="1:10" ht="18.75">
      <c r="A11" s="25"/>
      <c r="B11" s="20"/>
      <c r="C11" s="20" t="s">
        <v>155</v>
      </c>
      <c r="D11" s="20"/>
      <c r="E11" s="25"/>
      <c r="F11" s="25"/>
      <c r="G11" s="25"/>
      <c r="H11" s="25"/>
      <c r="I11" s="25"/>
      <c r="J11" s="25"/>
    </row>
    <row r="12" spans="3:5" ht="18.75">
      <c r="C12" s="149" t="s">
        <v>0</v>
      </c>
      <c r="D12" s="149"/>
      <c r="E12" s="149"/>
    </row>
    <row r="13" ht="18.75">
      <c r="A13" s="1" t="s">
        <v>156</v>
      </c>
    </row>
    <row r="14" ht="18.75">
      <c r="A14" s="1" t="s">
        <v>169</v>
      </c>
    </row>
    <row r="15" ht="18.75">
      <c r="A15" s="1" t="s">
        <v>37</v>
      </c>
    </row>
    <row r="16" ht="18.75">
      <c r="A16" s="1" t="s">
        <v>170</v>
      </c>
    </row>
    <row r="17" ht="18.75">
      <c r="A17" s="1" t="s">
        <v>157</v>
      </c>
    </row>
    <row r="18" ht="18.75">
      <c r="A18" s="1" t="s">
        <v>158</v>
      </c>
    </row>
    <row r="19" ht="18.75">
      <c r="A19" s="1" t="s">
        <v>38</v>
      </c>
    </row>
    <row r="20" spans="2:6" ht="18.75">
      <c r="B20" s="55" t="s">
        <v>159</v>
      </c>
      <c r="C20" s="55"/>
      <c r="D20" s="55"/>
      <c r="E20" s="55"/>
      <c r="F20" s="55"/>
    </row>
    <row r="21" ht="18.75">
      <c r="A21" s="1" t="s">
        <v>1</v>
      </c>
    </row>
    <row r="22" ht="18.75">
      <c r="A22" s="1" t="s">
        <v>2</v>
      </c>
    </row>
    <row r="23" ht="18.75">
      <c r="A23" s="1" t="s">
        <v>39</v>
      </c>
    </row>
    <row r="24" ht="18.75">
      <c r="A24" s="1" t="s">
        <v>40</v>
      </c>
    </row>
    <row r="25" ht="20.25">
      <c r="A25" s="1" t="s">
        <v>3</v>
      </c>
    </row>
    <row r="26" ht="20.25">
      <c r="A26" s="1" t="s">
        <v>4</v>
      </c>
    </row>
    <row r="27" ht="18">
      <c r="A27" s="1" t="s">
        <v>5</v>
      </c>
    </row>
    <row r="28" ht="18">
      <c r="H28" s="2" t="s">
        <v>7</v>
      </c>
    </row>
    <row r="38" ht="18">
      <c r="A38" s="1" t="s">
        <v>160</v>
      </c>
    </row>
    <row r="39" ht="18.75">
      <c r="A39" s="1" t="s">
        <v>161</v>
      </c>
    </row>
    <row r="40" ht="18.75">
      <c r="A40" s="1" t="s">
        <v>6</v>
      </c>
    </row>
    <row r="41" ht="18.75">
      <c r="A41" s="22" t="s">
        <v>167</v>
      </c>
    </row>
    <row r="42" ht="18.75">
      <c r="A42" s="1" t="s">
        <v>168</v>
      </c>
    </row>
    <row r="44" ht="18.75">
      <c r="A44" s="1" t="s">
        <v>171</v>
      </c>
    </row>
    <row r="45" ht="18.75">
      <c r="A45" s="1" t="s">
        <v>166</v>
      </c>
    </row>
    <row r="46" ht="20.25">
      <c r="A46" s="1" t="s">
        <v>52</v>
      </c>
    </row>
    <row r="50" ht="18">
      <c r="I50" s="3"/>
    </row>
    <row r="51" spans="2:9" ht="20.25">
      <c r="B51" s="26" t="s">
        <v>41</v>
      </c>
      <c r="C51" s="1" t="s">
        <v>42</v>
      </c>
      <c r="D51" s="3" t="s">
        <v>43</v>
      </c>
      <c r="E51" s="3"/>
      <c r="F51" s="3"/>
      <c r="G51" s="3"/>
      <c r="H51" s="3"/>
      <c r="I51" s="3"/>
    </row>
    <row r="52" spans="3:9" ht="18.75">
      <c r="C52" s="1" t="s">
        <v>44</v>
      </c>
      <c r="D52" s="3" t="s">
        <v>45</v>
      </c>
      <c r="E52" s="3"/>
      <c r="F52" s="3"/>
      <c r="G52" s="3"/>
      <c r="H52" s="3"/>
      <c r="I52" s="3"/>
    </row>
    <row r="53" spans="3:9" ht="18.75">
      <c r="C53" s="1" t="s">
        <v>46</v>
      </c>
      <c r="D53" s="3" t="s">
        <v>47</v>
      </c>
      <c r="E53" s="3"/>
      <c r="F53" s="3"/>
      <c r="G53" s="3"/>
      <c r="H53" s="3"/>
      <c r="I53" s="3"/>
    </row>
    <row r="54" spans="1:9" ht="20.25">
      <c r="A54" s="1" t="s">
        <v>53</v>
      </c>
      <c r="D54" s="3"/>
      <c r="E54" s="3"/>
      <c r="F54" s="3"/>
      <c r="G54" s="3"/>
      <c r="H54" s="3"/>
      <c r="I54" s="3"/>
    </row>
    <row r="55" spans="4:9" ht="18.75">
      <c r="D55" s="3"/>
      <c r="E55" s="3"/>
      <c r="F55" s="3"/>
      <c r="G55" s="3"/>
      <c r="H55" s="3"/>
      <c r="I55" s="3"/>
    </row>
    <row r="56" spans="4:9" ht="18">
      <c r="D56" s="3"/>
      <c r="E56" s="3"/>
      <c r="F56" s="3"/>
      <c r="G56" s="3"/>
      <c r="H56" s="3"/>
      <c r="I56" s="3"/>
    </row>
    <row r="57" spans="4:9" ht="18">
      <c r="D57" s="3"/>
      <c r="E57" s="3"/>
      <c r="F57" s="3"/>
      <c r="G57" s="3"/>
      <c r="H57" s="3"/>
      <c r="I57" s="3"/>
    </row>
    <row r="58" spans="4:9" ht="18">
      <c r="D58" s="3"/>
      <c r="E58" s="3"/>
      <c r="F58" s="3"/>
      <c r="G58" s="3"/>
      <c r="H58" s="3"/>
      <c r="I58" s="3"/>
    </row>
    <row r="59" spans="2:9" ht="20.25">
      <c r="B59" s="26" t="s">
        <v>41</v>
      </c>
      <c r="C59" s="1" t="s">
        <v>54</v>
      </c>
      <c r="D59" s="3" t="s">
        <v>55</v>
      </c>
      <c r="E59" s="3"/>
      <c r="F59" s="3"/>
      <c r="G59" s="3"/>
      <c r="H59" s="3"/>
      <c r="I59" s="3"/>
    </row>
    <row r="60" spans="2:7" ht="18.75">
      <c r="B60" s="55" t="s">
        <v>162</v>
      </c>
      <c r="C60" s="55"/>
      <c r="D60" s="55"/>
      <c r="E60" s="55"/>
      <c r="F60" s="56"/>
      <c r="G60" s="56"/>
    </row>
    <row r="61" ht="20.25">
      <c r="A61" s="1" t="s">
        <v>29</v>
      </c>
    </row>
    <row r="62" ht="18.75">
      <c r="A62" s="1" t="s">
        <v>163</v>
      </c>
    </row>
    <row r="63" ht="18.75">
      <c r="A63" s="1" t="s">
        <v>164</v>
      </c>
    </row>
    <row r="64" spans="2:6" ht="18.75">
      <c r="B64" s="55" t="s">
        <v>165</v>
      </c>
      <c r="C64" s="55"/>
      <c r="D64" s="55"/>
      <c r="E64" s="55"/>
      <c r="F64" s="55"/>
    </row>
    <row r="65" ht="18.75">
      <c r="A65" s="1" t="s">
        <v>50</v>
      </c>
    </row>
    <row r="66" ht="18.75">
      <c r="A66" s="1" t="s">
        <v>51</v>
      </c>
    </row>
    <row r="67" ht="18.75">
      <c r="A67" s="1" t="s">
        <v>56</v>
      </c>
    </row>
    <row r="68" ht="18.75">
      <c r="A68" s="1" t="s">
        <v>57</v>
      </c>
    </row>
    <row r="69" ht="18.75">
      <c r="A69" s="1" t="s">
        <v>58</v>
      </c>
    </row>
    <row r="70" ht="18.75">
      <c r="A70" s="1" t="s">
        <v>59</v>
      </c>
    </row>
    <row r="71" ht="18.75">
      <c r="A71" s="1" t="s">
        <v>60</v>
      </c>
    </row>
    <row r="72" ht="18.75">
      <c r="A72" s="1" t="s">
        <v>61</v>
      </c>
    </row>
    <row r="73" ht="18.75">
      <c r="A73" s="1" t="s">
        <v>62</v>
      </c>
    </row>
    <row r="74" ht="18.75">
      <c r="A74" s="1" t="s">
        <v>63</v>
      </c>
    </row>
    <row r="75" spans="8:9" ht="18.75">
      <c r="H75" s="150" t="s">
        <v>10</v>
      </c>
      <c r="I75" s="150"/>
    </row>
    <row r="76" spans="1:9" ht="19.5" thickBot="1">
      <c r="A76" s="132" t="s">
        <v>24</v>
      </c>
      <c r="B76" s="133"/>
      <c r="C76" s="133"/>
      <c r="D76" s="133"/>
      <c r="E76" s="137" t="s">
        <v>64</v>
      </c>
      <c r="F76" s="138"/>
      <c r="G76" s="138"/>
      <c r="H76" s="138"/>
      <c r="I76" s="139"/>
    </row>
    <row r="77" spans="1:9" ht="19.5" thickTop="1">
      <c r="A77" s="126">
        <v>10</v>
      </c>
      <c r="B77" s="127"/>
      <c r="C77" s="127"/>
      <c r="D77" s="128"/>
      <c r="E77" s="84" t="s">
        <v>108</v>
      </c>
      <c r="F77" s="84"/>
      <c r="G77" s="84"/>
      <c r="H77" s="84"/>
      <c r="I77" s="84"/>
    </row>
    <row r="78" spans="1:9" ht="18.75">
      <c r="A78" s="129" t="s">
        <v>65</v>
      </c>
      <c r="B78" s="130"/>
      <c r="C78" s="130"/>
      <c r="D78" s="131"/>
      <c r="E78" s="29" t="s">
        <v>66</v>
      </c>
      <c r="F78" s="29"/>
      <c r="G78" s="29"/>
      <c r="H78" s="29"/>
      <c r="I78" s="29"/>
    </row>
    <row r="79" spans="1:9" ht="18.75">
      <c r="A79" s="31"/>
      <c r="B79" s="29"/>
      <c r="C79" s="29"/>
      <c r="D79" s="30"/>
      <c r="E79" s="29" t="s">
        <v>73</v>
      </c>
      <c r="F79" s="29"/>
      <c r="G79" s="29"/>
      <c r="H79" s="29"/>
      <c r="I79" s="29"/>
    </row>
    <row r="80" spans="1:9" ht="18.75">
      <c r="A80" s="129" t="s">
        <v>67</v>
      </c>
      <c r="B80" s="130"/>
      <c r="C80" s="130"/>
      <c r="D80" s="131"/>
      <c r="E80" s="29" t="s">
        <v>109</v>
      </c>
      <c r="F80" s="29"/>
      <c r="G80" s="29"/>
      <c r="H80" s="29"/>
      <c r="I80" s="29"/>
    </row>
    <row r="81" spans="1:9" ht="18.75">
      <c r="A81" s="31"/>
      <c r="B81" s="29"/>
      <c r="C81" s="29"/>
      <c r="D81" s="30"/>
      <c r="E81" s="29" t="s">
        <v>228</v>
      </c>
      <c r="F81" s="29"/>
      <c r="G81" s="29"/>
      <c r="H81" s="29"/>
      <c r="I81" s="29"/>
    </row>
    <row r="82" spans="1:9" ht="18.75">
      <c r="A82" s="129" t="s">
        <v>71</v>
      </c>
      <c r="B82" s="130"/>
      <c r="C82" s="130"/>
      <c r="D82" s="131"/>
      <c r="E82" s="29" t="s">
        <v>69</v>
      </c>
      <c r="F82" s="29"/>
      <c r="G82" s="29"/>
      <c r="H82" s="29"/>
      <c r="I82" s="29"/>
    </row>
    <row r="83" spans="1:9" ht="18.75">
      <c r="A83" s="31"/>
      <c r="B83" s="29"/>
      <c r="C83" s="29"/>
      <c r="D83" s="30"/>
      <c r="E83" s="29" t="s">
        <v>70</v>
      </c>
      <c r="F83" s="29"/>
      <c r="G83" s="29"/>
      <c r="H83" s="29"/>
      <c r="I83" s="29"/>
    </row>
    <row r="84" spans="1:9" ht="18.75">
      <c r="A84" s="31"/>
      <c r="B84" s="29"/>
      <c r="C84" s="29"/>
      <c r="D84" s="30"/>
      <c r="E84" s="29" t="s">
        <v>72</v>
      </c>
      <c r="F84" s="29"/>
      <c r="G84" s="29"/>
      <c r="H84" s="29"/>
      <c r="I84" s="29"/>
    </row>
    <row r="85" spans="1:9" ht="18.75">
      <c r="A85" s="129" t="s">
        <v>207</v>
      </c>
      <c r="B85" s="130"/>
      <c r="C85" s="130"/>
      <c r="D85" s="131"/>
      <c r="E85" s="29" t="s">
        <v>110</v>
      </c>
      <c r="F85" s="29"/>
      <c r="G85" s="29"/>
      <c r="H85" s="29"/>
      <c r="I85" s="29"/>
    </row>
    <row r="86" spans="1:9" ht="18.75">
      <c r="A86" s="93"/>
      <c r="B86" s="28"/>
      <c r="C86" s="28"/>
      <c r="D86" s="28"/>
      <c r="E86" s="31" t="s">
        <v>111</v>
      </c>
      <c r="F86" s="29"/>
      <c r="G86" s="29"/>
      <c r="H86" s="29"/>
      <c r="I86" s="29"/>
    </row>
    <row r="87" spans="1:9" ht="18.75">
      <c r="A87" s="134" t="s">
        <v>208</v>
      </c>
      <c r="B87" s="135"/>
      <c r="C87" s="135"/>
      <c r="D87" s="136"/>
      <c r="E87" s="37" t="s">
        <v>209</v>
      </c>
      <c r="F87" s="32"/>
      <c r="G87" s="32"/>
      <c r="H87" s="32"/>
      <c r="I87" s="32"/>
    </row>
    <row r="88" spans="1:9" ht="18.75">
      <c r="A88" s="28"/>
      <c r="B88" s="28"/>
      <c r="C88" s="28"/>
      <c r="D88" s="28"/>
      <c r="E88" s="29"/>
      <c r="F88" s="29"/>
      <c r="G88" s="29"/>
      <c r="H88" s="29"/>
      <c r="I88" s="29"/>
    </row>
  </sheetData>
  <sheetProtection password="CEE5" sheet="1" objects="1" scenarios="1"/>
  <mergeCells count="14">
    <mergeCell ref="A87:D87"/>
    <mergeCell ref="E76:I76"/>
    <mergeCell ref="B2:I2"/>
    <mergeCell ref="B3:I3"/>
    <mergeCell ref="A7:B7"/>
    <mergeCell ref="C5:H5"/>
    <mergeCell ref="A82:D82"/>
    <mergeCell ref="C12:E12"/>
    <mergeCell ref="A85:D85"/>
    <mergeCell ref="H75:I75"/>
    <mergeCell ref="A77:D77"/>
    <mergeCell ref="A78:D78"/>
    <mergeCell ref="A76:D76"/>
    <mergeCell ref="A80:D80"/>
  </mergeCells>
  <printOptions/>
  <pageMargins left="1.1811023622047245" right="0.3937007874015748" top="0.984251968503937" bottom="0.984251968503937" header="0.5118110236220472" footer="0.5118110236220472"/>
  <pageSetup orientation="portrait" paperSize="9" scale="79" r:id="rId6"/>
  <rowBreaks count="1" manualBreakCount="1">
    <brk id="43" max="9" man="1"/>
  </rowBreaks>
  <drawing r:id="rId5"/>
  <legacyDrawing r:id="rId4"/>
  <oleObjects>
    <oleObject progId="Equation.3" shapeId="314692" r:id="rId1"/>
    <oleObject progId="Equation.3" shapeId="677661" r:id="rId2"/>
    <oleObject progId="Equation.3" shapeId="111377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A1" sqref="A1"/>
    </sheetView>
  </sheetViews>
  <sheetFormatPr defaultColWidth="9.125" defaultRowHeight="12.75"/>
  <cols>
    <col min="1" max="16384" width="9.125" style="1" customWidth="1"/>
  </cols>
  <sheetData>
    <row r="1" spans="2:6" ht="18.75">
      <c r="B1" s="18"/>
      <c r="C1" s="18"/>
      <c r="D1" s="18"/>
      <c r="E1" s="18"/>
      <c r="F1" s="18"/>
    </row>
    <row r="2" spans="1:10" ht="20.25">
      <c r="A2" s="152" t="s">
        <v>232</v>
      </c>
      <c r="B2" s="152"/>
      <c r="C2" s="152"/>
      <c r="D2" s="152"/>
      <c r="E2" s="152"/>
      <c r="F2" s="152"/>
      <c r="G2" s="152"/>
      <c r="H2" s="152"/>
      <c r="I2" s="152"/>
      <c r="J2" s="97"/>
    </row>
    <row r="3" spans="1:9" ht="20.25">
      <c r="A3" s="152" t="s">
        <v>233</v>
      </c>
      <c r="B3" s="152"/>
      <c r="C3" s="152"/>
      <c r="D3" s="152"/>
      <c r="E3" s="152"/>
      <c r="F3" s="152"/>
      <c r="G3" s="152"/>
      <c r="H3" s="152"/>
      <c r="I3" s="152"/>
    </row>
    <row r="4" ht="18.75">
      <c r="J4" s="25"/>
    </row>
    <row r="5" spans="1:10" ht="18.75">
      <c r="A5" s="153" t="s">
        <v>36</v>
      </c>
      <c r="B5" s="153"/>
      <c r="C5" s="153"/>
      <c r="D5" s="153"/>
      <c r="E5" s="153"/>
      <c r="F5" s="153"/>
      <c r="G5" s="153"/>
      <c r="H5" s="153"/>
      <c r="I5" s="153"/>
      <c r="J5" s="25"/>
    </row>
    <row r="6" spans="1:10" ht="18.75">
      <c r="A6" s="25"/>
      <c r="B6" s="25"/>
      <c r="C6" s="25"/>
      <c r="D6" s="25"/>
      <c r="E6" s="25"/>
      <c r="F6" s="25"/>
      <c r="G6" s="25"/>
      <c r="H6" s="25"/>
      <c r="I6" s="25"/>
      <c r="J6" s="25"/>
    </row>
    <row r="7" spans="1:10" ht="18.75">
      <c r="A7" s="25"/>
      <c r="B7" s="151" t="s">
        <v>247</v>
      </c>
      <c r="C7" s="151"/>
      <c r="D7" s="151"/>
      <c r="E7" s="151"/>
      <c r="F7" s="151"/>
      <c r="G7" s="25"/>
      <c r="H7" s="25"/>
      <c r="I7" s="25"/>
      <c r="J7" s="25"/>
    </row>
    <row r="9" spans="1:9" ht="18.75">
      <c r="A9" s="20" t="s">
        <v>112</v>
      </c>
      <c r="B9" s="20"/>
      <c r="C9" s="20"/>
      <c r="D9" s="20"/>
      <c r="E9" s="20"/>
      <c r="F9" s="20"/>
      <c r="G9" s="20"/>
      <c r="H9" s="20"/>
      <c r="I9" s="20"/>
    </row>
    <row r="10" ht="18.75">
      <c r="A10" s="1" t="s">
        <v>234</v>
      </c>
    </row>
    <row r="11" ht="18.75">
      <c r="A11" s="1" t="s">
        <v>113</v>
      </c>
    </row>
    <row r="12" ht="18.75">
      <c r="A12" s="1" t="s">
        <v>235</v>
      </c>
    </row>
    <row r="13" ht="18.75">
      <c r="A13" s="1" t="s">
        <v>236</v>
      </c>
    </row>
    <row r="14" ht="18.75">
      <c r="A14" s="1" t="s">
        <v>237</v>
      </c>
    </row>
    <row r="15" ht="18.75">
      <c r="A15" s="1" t="s">
        <v>238</v>
      </c>
    </row>
    <row r="16" ht="18.75">
      <c r="A16" s="1" t="s">
        <v>239</v>
      </c>
    </row>
    <row r="17" ht="18.75">
      <c r="A17" s="1" t="s">
        <v>248</v>
      </c>
    </row>
    <row r="18" ht="18.75">
      <c r="A18" s="1" t="s">
        <v>249</v>
      </c>
    </row>
    <row r="19" ht="18.75">
      <c r="A19" s="1" t="s">
        <v>240</v>
      </c>
    </row>
    <row r="20" ht="18.75">
      <c r="A20" s="1" t="s">
        <v>31</v>
      </c>
    </row>
    <row r="21" ht="18.75">
      <c r="A21" s="1" t="s">
        <v>250</v>
      </c>
    </row>
    <row r="22" ht="18.75">
      <c r="A22" s="1" t="s">
        <v>251</v>
      </c>
    </row>
    <row r="23" ht="18.75">
      <c r="A23" s="1" t="s">
        <v>242</v>
      </c>
    </row>
    <row r="24" ht="18.75">
      <c r="B24" s="1" t="s">
        <v>34</v>
      </c>
    </row>
    <row r="25" ht="18.75">
      <c r="B25" s="1" t="s">
        <v>32</v>
      </c>
    </row>
    <row r="26" ht="18.75">
      <c r="B26" s="1" t="s">
        <v>35</v>
      </c>
    </row>
    <row r="27" ht="18.75">
      <c r="B27" s="1" t="s">
        <v>33</v>
      </c>
    </row>
    <row r="28" ht="18.75">
      <c r="A28" s="1" t="s">
        <v>243</v>
      </c>
    </row>
    <row r="29" ht="18.75">
      <c r="A29" s="1" t="s">
        <v>241</v>
      </c>
    </row>
    <row r="30" ht="18.75">
      <c r="A30" s="1" t="s">
        <v>244</v>
      </c>
    </row>
    <row r="31" ht="18.75">
      <c r="A31" s="1" t="s">
        <v>245</v>
      </c>
    </row>
    <row r="32" ht="18.75">
      <c r="A32" s="1" t="s">
        <v>246</v>
      </c>
    </row>
  </sheetData>
  <sheetProtection password="CEE5" sheet="1" objects="1" scenarios="1"/>
  <mergeCells count="4">
    <mergeCell ref="B7:F7"/>
    <mergeCell ref="A2:I2"/>
    <mergeCell ref="A5:I5"/>
    <mergeCell ref="A3:I3"/>
  </mergeCells>
  <printOptions/>
  <pageMargins left="1.1811023622047245" right="0.3937007874015748" top="0.984251968503937" bottom="0.984251968503937" header="0.5118110236220472" footer="0.5118110236220472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1"/>
  <sheetViews>
    <sheetView workbookViewId="0" topLeftCell="A1">
      <selection activeCell="A1" sqref="A1"/>
    </sheetView>
  </sheetViews>
  <sheetFormatPr defaultColWidth="9.125" defaultRowHeight="12.75"/>
  <cols>
    <col min="1" max="16384" width="9.125" style="3" customWidth="1"/>
  </cols>
  <sheetData>
    <row r="2" spans="1:9" ht="15.75">
      <c r="A2" s="157" t="s">
        <v>172</v>
      </c>
      <c r="B2" s="157"/>
      <c r="C2" s="157"/>
      <c r="D2" s="157"/>
      <c r="E2" s="157"/>
      <c r="F2" s="157"/>
      <c r="G2" s="157"/>
      <c r="H2" s="157"/>
      <c r="I2" s="157"/>
    </row>
    <row r="3" spans="8:9" ht="15.75">
      <c r="H3" s="157" t="s">
        <v>114</v>
      </c>
      <c r="I3" s="157"/>
    </row>
    <row r="4" spans="1:8" ht="18.75">
      <c r="A4" s="116" t="s">
        <v>126</v>
      </c>
      <c r="B4" s="116"/>
      <c r="C4" s="116"/>
      <c r="D4" s="116"/>
      <c r="E4" s="116"/>
      <c r="F4" s="167"/>
      <c r="G4" s="167"/>
      <c r="H4" s="167"/>
    </row>
    <row r="5" spans="1:9" ht="15.75">
      <c r="A5" s="162" t="s">
        <v>115</v>
      </c>
      <c r="B5" s="164" t="s">
        <v>116</v>
      </c>
      <c r="C5" s="164"/>
      <c r="D5" s="164"/>
      <c r="E5" s="164"/>
      <c r="F5" s="159" t="s">
        <v>195</v>
      </c>
      <c r="G5" s="160"/>
      <c r="H5" s="160"/>
      <c r="I5" s="161"/>
    </row>
    <row r="6" spans="1:9" ht="15.75">
      <c r="A6" s="163"/>
      <c r="B6" s="165"/>
      <c r="C6" s="165"/>
      <c r="D6" s="165"/>
      <c r="E6" s="166"/>
      <c r="F6" s="7" t="s">
        <v>12</v>
      </c>
      <c r="G6" s="67" t="s">
        <v>17</v>
      </c>
      <c r="H6" s="7" t="s">
        <v>18</v>
      </c>
      <c r="I6" s="64" t="s">
        <v>19</v>
      </c>
    </row>
    <row r="7" spans="1:9" ht="15.75">
      <c r="A7" s="70" t="s">
        <v>151</v>
      </c>
      <c r="B7" s="19" t="s">
        <v>117</v>
      </c>
      <c r="C7" s="19"/>
      <c r="D7" s="19"/>
      <c r="E7" s="19"/>
      <c r="F7" s="73" t="s">
        <v>118</v>
      </c>
      <c r="G7" s="73" t="s">
        <v>136</v>
      </c>
      <c r="H7" s="73" t="s">
        <v>137</v>
      </c>
      <c r="I7" s="73" t="s">
        <v>138</v>
      </c>
    </row>
    <row r="8" spans="1:10" ht="15.75">
      <c r="A8" s="71" t="s">
        <v>150</v>
      </c>
      <c r="B8" s="19" t="s">
        <v>119</v>
      </c>
      <c r="C8" s="19"/>
      <c r="D8" s="19"/>
      <c r="E8" s="19"/>
      <c r="F8" s="73" t="s">
        <v>118</v>
      </c>
      <c r="G8" s="73" t="s">
        <v>136</v>
      </c>
      <c r="H8" s="73" t="s">
        <v>137</v>
      </c>
      <c r="I8" s="73" t="s">
        <v>138</v>
      </c>
      <c r="J8" s="87"/>
    </row>
    <row r="9" spans="1:9" ht="15.75">
      <c r="A9" s="71" t="s">
        <v>149</v>
      </c>
      <c r="B9" s="19" t="s">
        <v>120</v>
      </c>
      <c r="C9" s="19"/>
      <c r="D9" s="19"/>
      <c r="E9" s="19"/>
      <c r="F9" s="73" t="s">
        <v>121</v>
      </c>
      <c r="G9" s="73" t="s">
        <v>144</v>
      </c>
      <c r="H9" s="73" t="s">
        <v>145</v>
      </c>
      <c r="I9" s="73" t="s">
        <v>140</v>
      </c>
    </row>
    <row r="10" spans="1:9" ht="15.75">
      <c r="A10" s="72" t="s">
        <v>148</v>
      </c>
      <c r="B10" s="65" t="s">
        <v>135</v>
      </c>
      <c r="C10" s="65"/>
      <c r="D10" s="65"/>
      <c r="E10" s="66"/>
      <c r="F10" s="74" t="s">
        <v>139</v>
      </c>
      <c r="G10" s="73" t="s">
        <v>146</v>
      </c>
      <c r="H10" s="73" t="s">
        <v>144</v>
      </c>
      <c r="I10" s="73" t="s">
        <v>141</v>
      </c>
    </row>
    <row r="11" spans="1:8" ht="15.75">
      <c r="A11" s="76"/>
      <c r="B11" s="19"/>
      <c r="C11" s="19"/>
      <c r="D11" s="19"/>
      <c r="E11" s="19"/>
      <c r="F11" s="83"/>
      <c r="G11" s="76"/>
      <c r="H11" s="76"/>
    </row>
    <row r="12" spans="2:9" ht="15.75">
      <c r="B12" s="26"/>
      <c r="C12" s="26"/>
      <c r="D12" s="26"/>
      <c r="E12" s="26"/>
      <c r="F12" s="26"/>
      <c r="G12" s="26"/>
      <c r="H12" s="157" t="s">
        <v>123</v>
      </c>
      <c r="I12" s="157"/>
    </row>
    <row r="13" spans="1:9" ht="15.75">
      <c r="A13" s="116" t="s">
        <v>125</v>
      </c>
      <c r="B13" s="116"/>
      <c r="C13" s="116"/>
      <c r="D13" s="116"/>
      <c r="E13" s="116"/>
      <c r="F13" s="116"/>
      <c r="G13" s="116"/>
      <c r="H13" s="116"/>
      <c r="I13" s="116"/>
    </row>
    <row r="14" spans="1:9" ht="15.75">
      <c r="A14" s="123" t="s">
        <v>74</v>
      </c>
      <c r="B14" s="154" t="s">
        <v>75</v>
      </c>
      <c r="C14" s="154"/>
      <c r="D14" s="154"/>
      <c r="E14" s="154"/>
      <c r="F14" s="154"/>
      <c r="G14" s="154"/>
      <c r="H14" s="154"/>
      <c r="I14" s="155"/>
    </row>
    <row r="15" spans="1:9" ht="15.75">
      <c r="A15" s="115"/>
      <c r="B15" s="34">
        <v>1</v>
      </c>
      <c r="C15" s="34">
        <v>2</v>
      </c>
      <c r="D15" s="34">
        <v>3</v>
      </c>
      <c r="E15" s="34">
        <v>4</v>
      </c>
      <c r="F15" s="34">
        <v>5</v>
      </c>
      <c r="G15" s="34">
        <v>6</v>
      </c>
      <c r="H15" s="34">
        <v>7</v>
      </c>
      <c r="I15" s="34">
        <v>8</v>
      </c>
    </row>
    <row r="16" spans="1:9" ht="15.75">
      <c r="A16" s="80" t="s">
        <v>128</v>
      </c>
      <c r="B16" s="77"/>
      <c r="C16" s="77"/>
      <c r="D16" s="77"/>
      <c r="E16" s="77"/>
      <c r="F16" s="77"/>
      <c r="G16" s="77"/>
      <c r="H16" s="77"/>
      <c r="I16" s="77"/>
    </row>
    <row r="17" spans="1:9" ht="15.75">
      <c r="A17" s="81" t="s">
        <v>129</v>
      </c>
      <c r="B17" s="67"/>
      <c r="C17" s="67"/>
      <c r="D17" s="67"/>
      <c r="E17" s="67"/>
      <c r="F17" s="67"/>
      <c r="G17" s="67"/>
      <c r="H17" s="67"/>
      <c r="I17" s="67"/>
    </row>
    <row r="18" spans="1:9" ht="15.75">
      <c r="A18" s="81" t="s">
        <v>130</v>
      </c>
      <c r="B18" s="67"/>
      <c r="C18" s="67"/>
      <c r="D18" s="67"/>
      <c r="E18" s="67"/>
      <c r="F18" s="67"/>
      <c r="G18" s="67"/>
      <c r="H18" s="67"/>
      <c r="I18" s="67"/>
    </row>
    <row r="19" spans="1:9" ht="15.75">
      <c r="A19" s="82" t="s">
        <v>131</v>
      </c>
      <c r="B19" s="69">
        <v>20</v>
      </c>
      <c r="C19" s="69">
        <v>5</v>
      </c>
      <c r="D19" s="69">
        <v>5</v>
      </c>
      <c r="E19" s="69">
        <v>3</v>
      </c>
      <c r="F19" s="69">
        <v>20</v>
      </c>
      <c r="G19" s="69">
        <v>10</v>
      </c>
      <c r="H19" s="69">
        <v>10</v>
      </c>
      <c r="I19" s="69">
        <v>5</v>
      </c>
    </row>
    <row r="20" spans="1:9" ht="15.75">
      <c r="A20" s="81" t="s">
        <v>132</v>
      </c>
      <c r="B20" s="68"/>
      <c r="C20" s="68"/>
      <c r="D20" s="68"/>
      <c r="E20" s="68"/>
      <c r="F20" s="68"/>
      <c r="G20" s="68"/>
      <c r="H20" s="68"/>
      <c r="I20" s="68"/>
    </row>
    <row r="21" spans="1:9" ht="15.75">
      <c r="A21" s="81" t="s">
        <v>133</v>
      </c>
      <c r="B21" s="7"/>
      <c r="C21" s="7"/>
      <c r="D21" s="7"/>
      <c r="E21" s="7"/>
      <c r="F21" s="7"/>
      <c r="G21" s="7"/>
      <c r="H21" s="7"/>
      <c r="I21" s="7"/>
    </row>
    <row r="22" spans="1:9" ht="15.75">
      <c r="A22" s="81" t="s">
        <v>76</v>
      </c>
      <c r="B22" s="7"/>
      <c r="C22" s="7"/>
      <c r="D22" s="7"/>
      <c r="E22" s="7"/>
      <c r="F22" s="7"/>
      <c r="G22" s="7"/>
      <c r="H22" s="7"/>
      <c r="I22" s="7"/>
    </row>
    <row r="23" spans="1:9" ht="15.75">
      <c r="A23" s="118" t="s">
        <v>219</v>
      </c>
      <c r="B23" s="7"/>
      <c r="C23" s="7"/>
      <c r="D23" s="7"/>
      <c r="E23" s="7"/>
      <c r="F23" s="7"/>
      <c r="G23" s="7"/>
      <c r="H23" s="7"/>
      <c r="I23" s="7"/>
    </row>
    <row r="24" spans="1:9" ht="15.75">
      <c r="A24" s="119" t="s">
        <v>220</v>
      </c>
      <c r="B24" s="69">
        <v>10</v>
      </c>
      <c r="C24" s="33">
        <v>10</v>
      </c>
      <c r="D24" s="33">
        <v>10</v>
      </c>
      <c r="E24" s="33">
        <v>10</v>
      </c>
      <c r="F24" s="33">
        <v>10</v>
      </c>
      <c r="G24" s="33">
        <v>15</v>
      </c>
      <c r="H24" s="33">
        <v>12</v>
      </c>
      <c r="I24" s="33">
        <v>8</v>
      </c>
    </row>
    <row r="25" spans="1:9" ht="15.75">
      <c r="A25" s="80" t="s">
        <v>127</v>
      </c>
      <c r="B25" s="7"/>
      <c r="C25" s="7"/>
      <c r="D25" s="7"/>
      <c r="E25" s="7"/>
      <c r="F25" s="7"/>
      <c r="G25" s="7"/>
      <c r="H25" s="7"/>
      <c r="I25" s="7"/>
    </row>
    <row r="26" spans="1:9" ht="15.75">
      <c r="A26" s="81" t="s">
        <v>79</v>
      </c>
      <c r="B26" s="7"/>
      <c r="C26" s="7"/>
      <c r="D26" s="7"/>
      <c r="E26" s="7"/>
      <c r="F26" s="7"/>
      <c r="G26" s="7"/>
      <c r="H26" s="7"/>
      <c r="I26" s="7"/>
    </row>
    <row r="27" spans="1:9" ht="15.75">
      <c r="A27" s="81" t="s">
        <v>80</v>
      </c>
      <c r="B27" s="7"/>
      <c r="C27" s="7"/>
      <c r="D27" s="7"/>
      <c r="E27" s="7"/>
      <c r="F27" s="7"/>
      <c r="G27" s="7"/>
      <c r="H27" s="7"/>
      <c r="I27" s="7"/>
    </row>
    <row r="28" spans="1:9" ht="15.75">
      <c r="A28" s="82" t="s">
        <v>134</v>
      </c>
      <c r="B28" s="69">
        <v>50</v>
      </c>
      <c r="C28" s="33">
        <v>20</v>
      </c>
      <c r="D28" s="33">
        <v>50</v>
      </c>
      <c r="E28" s="33">
        <v>6</v>
      </c>
      <c r="F28" s="33">
        <v>50</v>
      </c>
      <c r="G28" s="33">
        <v>100</v>
      </c>
      <c r="H28" s="33">
        <v>70</v>
      </c>
      <c r="I28" s="33">
        <v>10</v>
      </c>
    </row>
    <row r="29" spans="8:9" ht="15.75">
      <c r="H29" s="157" t="s">
        <v>77</v>
      </c>
      <c r="I29" s="157"/>
    </row>
    <row r="30" spans="2:9" ht="15.75">
      <c r="B30" s="150" t="s">
        <v>214</v>
      </c>
      <c r="C30" s="150"/>
      <c r="D30" s="150"/>
      <c r="E30" s="150"/>
      <c r="F30" s="150"/>
      <c r="G30" s="150"/>
      <c r="H30" s="150"/>
      <c r="I30" s="94"/>
    </row>
    <row r="31" spans="2:9" ht="15.75">
      <c r="B31" s="158" t="s">
        <v>215</v>
      </c>
      <c r="C31" s="158"/>
      <c r="D31" s="158"/>
      <c r="E31" s="158"/>
      <c r="F31" s="158"/>
      <c r="G31" s="158"/>
      <c r="H31" s="158"/>
      <c r="I31" s="61"/>
    </row>
    <row r="32" spans="2:8" ht="15.75">
      <c r="B32" s="117" t="s">
        <v>24</v>
      </c>
      <c r="C32" s="154"/>
      <c r="D32" s="154"/>
      <c r="E32" s="73" t="s">
        <v>122</v>
      </c>
      <c r="F32" s="73" t="s">
        <v>142</v>
      </c>
      <c r="G32" s="73" t="s">
        <v>143</v>
      </c>
      <c r="H32" s="75" t="s">
        <v>124</v>
      </c>
    </row>
    <row r="33" spans="2:8" ht="15.75">
      <c r="B33" s="113" t="s">
        <v>190</v>
      </c>
      <c r="C33" s="114"/>
      <c r="D33" s="156"/>
      <c r="E33" s="78" t="s">
        <v>191</v>
      </c>
      <c r="F33" s="78" t="s">
        <v>192</v>
      </c>
      <c r="G33" s="78" t="s">
        <v>193</v>
      </c>
      <c r="H33" s="79" t="s">
        <v>147</v>
      </c>
    </row>
    <row r="35" spans="1:9" ht="18.75">
      <c r="A35" s="151" t="s">
        <v>102</v>
      </c>
      <c r="B35" s="151"/>
      <c r="C35" s="151"/>
      <c r="D35" s="151"/>
      <c r="E35" s="151"/>
      <c r="F35" s="151"/>
      <c r="G35" s="151"/>
      <c r="H35" s="151"/>
      <c r="I35" s="151"/>
    </row>
    <row r="36" spans="1:6" ht="15.75">
      <c r="A36" s="3" t="s">
        <v>103</v>
      </c>
      <c r="F36" s="62" t="s">
        <v>182</v>
      </c>
    </row>
    <row r="37" spans="1:6" ht="15.75">
      <c r="A37" s="3" t="s">
        <v>104</v>
      </c>
      <c r="F37" s="3" t="s">
        <v>183</v>
      </c>
    </row>
    <row r="38" spans="1:6" ht="15.75">
      <c r="A38" s="3" t="s">
        <v>179</v>
      </c>
      <c r="F38" s="3" t="s">
        <v>177</v>
      </c>
    </row>
    <row r="39" spans="1:6" ht="15.75">
      <c r="A39" s="3" t="s">
        <v>180</v>
      </c>
      <c r="F39" s="3" t="s">
        <v>184</v>
      </c>
    </row>
    <row r="40" spans="1:6" ht="15.75">
      <c r="A40" s="3" t="s">
        <v>176</v>
      </c>
      <c r="F40" s="3" t="s">
        <v>178</v>
      </c>
    </row>
    <row r="41" spans="1:6" ht="15.75">
      <c r="A41" s="3" t="s">
        <v>181</v>
      </c>
      <c r="F41" s="3" t="s">
        <v>185</v>
      </c>
    </row>
  </sheetData>
  <sheetProtection password="CEE5" sheet="1" objects="1" scenarios="1"/>
  <mergeCells count="16">
    <mergeCell ref="H12:I12"/>
    <mergeCell ref="F5:I5"/>
    <mergeCell ref="A2:I2"/>
    <mergeCell ref="H3:I3"/>
    <mergeCell ref="A5:A6"/>
    <mergeCell ref="B5:E6"/>
    <mergeCell ref="A4:H4"/>
    <mergeCell ref="A35:I35"/>
    <mergeCell ref="B14:I14"/>
    <mergeCell ref="A14:A15"/>
    <mergeCell ref="A13:I13"/>
    <mergeCell ref="B30:H30"/>
    <mergeCell ref="B32:D32"/>
    <mergeCell ref="B33:D33"/>
    <mergeCell ref="H29:I29"/>
    <mergeCell ref="B31:H31"/>
  </mergeCells>
  <printOptions/>
  <pageMargins left="1.1811023622047245" right="0.3937007874015748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9.875" style="1" bestFit="1" customWidth="1"/>
    <col min="3" max="7" width="9.125" style="1" customWidth="1"/>
    <col min="8" max="8" width="9.25390625" style="1" bestFit="1" customWidth="1"/>
    <col min="9" max="16384" width="9.125" style="1" customWidth="1"/>
  </cols>
  <sheetData>
    <row r="1" spans="3:8" ht="18.75">
      <c r="C1" s="39"/>
      <c r="D1" s="39"/>
      <c r="E1" s="40"/>
      <c r="F1" s="40"/>
      <c r="G1" s="41"/>
      <c r="H1" s="41"/>
    </row>
    <row r="2" spans="2:6" ht="18.75">
      <c r="B2" s="38" t="s">
        <v>199</v>
      </c>
      <c r="E2" s="35"/>
      <c r="F2" s="35"/>
    </row>
    <row r="3" spans="2:6" ht="18.75">
      <c r="B3" s="38" t="s">
        <v>200</v>
      </c>
      <c r="E3" s="35"/>
      <c r="F3" s="35"/>
    </row>
    <row r="4" spans="2:8" ht="21" thickBot="1">
      <c r="B4" s="1" t="s">
        <v>173</v>
      </c>
      <c r="G4" s="22"/>
      <c r="H4" s="22"/>
    </row>
    <row r="5" spans="2:8" ht="19.5" thickBot="1">
      <c r="B5" s="1" t="s">
        <v>48</v>
      </c>
      <c r="H5" s="122"/>
    </row>
    <row r="6" spans="1:9" ht="19.5" thickBot="1">
      <c r="A6" s="23"/>
      <c r="B6" s="99" t="s">
        <v>226</v>
      </c>
      <c r="C6" s="23"/>
      <c r="D6" s="23"/>
      <c r="E6" s="23"/>
      <c r="F6" s="23"/>
      <c r="G6" s="23"/>
      <c r="H6" s="49"/>
      <c r="I6" s="23"/>
    </row>
    <row r="7" spans="1:9" ht="19.5" thickBot="1">
      <c r="A7" s="23"/>
      <c r="C7" s="23"/>
      <c r="D7" s="23"/>
      <c r="E7" s="23"/>
      <c r="G7" s="23"/>
      <c r="I7" s="23"/>
    </row>
    <row r="8" spans="1:9" ht="19.5" thickBot="1">
      <c r="A8" s="23"/>
      <c r="B8" s="23" t="s">
        <v>205</v>
      </c>
      <c r="F8" s="85" t="s">
        <v>175</v>
      </c>
      <c r="H8" s="96"/>
      <c r="I8" s="23"/>
    </row>
    <row r="9" spans="1:9" ht="18.75">
      <c r="A9" s="23"/>
      <c r="B9" s="1" t="s">
        <v>22</v>
      </c>
      <c r="C9" s="23"/>
      <c r="D9" s="23"/>
      <c r="E9" s="23"/>
      <c r="F9" s="23"/>
      <c r="G9" s="23"/>
      <c r="H9" s="48"/>
      <c r="I9" s="23"/>
    </row>
    <row r="10" spans="1:9" ht="20.25">
      <c r="A10" s="23"/>
      <c r="B10" s="121" t="s">
        <v>105</v>
      </c>
      <c r="C10" s="23"/>
      <c r="D10" s="23"/>
      <c r="G10" s="23"/>
      <c r="H10" s="47" t="e">
        <f>(((95*(H5^0.333)/H6))+((390*(H5^0.666)/(H6^2)+(1300*(H5/H6^3)))))</f>
        <v>#DIV/0!</v>
      </c>
      <c r="I10" s="23"/>
    </row>
    <row r="11" spans="1:8" ht="20.25">
      <c r="A11" s="23"/>
      <c r="B11" s="23" t="s">
        <v>174</v>
      </c>
      <c r="C11" s="23"/>
      <c r="D11" s="23"/>
      <c r="E11" s="23"/>
      <c r="F11" s="85" t="s">
        <v>175</v>
      </c>
      <c r="G11" s="23"/>
      <c r="H11" s="92"/>
    </row>
    <row r="12" spans="1:9" ht="18.75">
      <c r="A12" s="23"/>
      <c r="B12" s="99" t="s">
        <v>230</v>
      </c>
      <c r="C12" s="23"/>
      <c r="D12" s="23"/>
      <c r="E12" s="23"/>
      <c r="F12" s="23"/>
      <c r="G12" s="23"/>
      <c r="H12" s="177"/>
      <c r="I12" s="178"/>
    </row>
    <row r="13" spans="1:11" ht="18.75">
      <c r="A13" s="23"/>
      <c r="B13" s="22" t="s">
        <v>189</v>
      </c>
      <c r="C13" s="22"/>
      <c r="D13" s="22"/>
      <c r="E13" s="22"/>
      <c r="F13" s="22"/>
      <c r="G13" s="22"/>
      <c r="H13" s="22"/>
      <c r="I13" s="23" t="s">
        <v>82</v>
      </c>
      <c r="K13" s="1" t="s">
        <v>82</v>
      </c>
    </row>
    <row r="14" spans="1:9" ht="18.75">
      <c r="A14" s="23"/>
      <c r="B14" s="3" t="s">
        <v>221</v>
      </c>
      <c r="C14" s="3"/>
      <c r="D14" s="42"/>
      <c r="E14" s="42"/>
      <c r="F14" s="42"/>
      <c r="G14" s="42"/>
      <c r="H14" s="42"/>
      <c r="I14" s="23"/>
    </row>
    <row r="15" spans="2:9" ht="18.75">
      <c r="B15" s="3" t="s">
        <v>222</v>
      </c>
      <c r="C15" s="3"/>
      <c r="D15" s="3"/>
      <c r="E15" s="3"/>
      <c r="F15" s="3"/>
      <c r="G15" s="3"/>
      <c r="H15" s="3"/>
      <c r="I15" s="18"/>
    </row>
    <row r="16" spans="2:9" ht="18.75">
      <c r="B16" s="3"/>
      <c r="C16" s="3"/>
      <c r="D16" s="3"/>
      <c r="E16" s="3"/>
      <c r="F16" s="3"/>
      <c r="G16" s="3"/>
      <c r="H16" s="183" t="s">
        <v>78</v>
      </c>
      <c r="I16" s="183"/>
    </row>
    <row r="17" spans="1:10" ht="19.5" thickBot="1">
      <c r="A17" s="168" t="s">
        <v>187</v>
      </c>
      <c r="B17" s="168"/>
      <c r="C17" s="168"/>
      <c r="D17" s="168"/>
      <c r="E17" s="168"/>
      <c r="F17" s="168"/>
      <c r="G17" s="168"/>
      <c r="H17" s="168"/>
      <c r="I17" s="168"/>
      <c r="J17" s="168"/>
    </row>
    <row r="18" spans="1:10" ht="19.5" thickBot="1">
      <c r="A18" s="120" t="s">
        <v>8</v>
      </c>
      <c r="B18" s="124"/>
      <c r="C18" s="124"/>
      <c r="D18" s="124"/>
      <c r="E18" s="124"/>
      <c r="F18" s="124"/>
      <c r="G18" s="124"/>
      <c r="H18" s="124"/>
      <c r="I18" s="124"/>
      <c r="J18" s="124"/>
    </row>
    <row r="19" spans="1:10" ht="19.5" thickBot="1">
      <c r="A19" s="120" t="s">
        <v>9</v>
      </c>
      <c r="B19" s="125">
        <v>5</v>
      </c>
      <c r="C19" s="125">
        <v>10</v>
      </c>
      <c r="D19" s="125">
        <v>15</v>
      </c>
      <c r="E19" s="125">
        <v>25</v>
      </c>
      <c r="F19" s="125">
        <v>30</v>
      </c>
      <c r="G19" s="125">
        <v>40</v>
      </c>
      <c r="H19" s="125">
        <v>45</v>
      </c>
      <c r="I19" s="125">
        <v>50</v>
      </c>
      <c r="J19" s="125">
        <v>100</v>
      </c>
    </row>
    <row r="20" spans="2:7" ht="18.75">
      <c r="B20" s="22" t="s">
        <v>188</v>
      </c>
      <c r="D20" s="22"/>
      <c r="F20" s="22"/>
      <c r="G20" s="22"/>
    </row>
    <row r="21" ht="18.75">
      <c r="B21" s="1" t="s">
        <v>11</v>
      </c>
    </row>
    <row r="22" ht="18.75">
      <c r="B22" s="18" t="s">
        <v>227</v>
      </c>
    </row>
    <row r="23" ht="18.75">
      <c r="B23" s="1" t="s">
        <v>229</v>
      </c>
    </row>
    <row r="24" spans="2:9" ht="20.25">
      <c r="B24" s="1" t="s">
        <v>231</v>
      </c>
      <c r="H24" s="179"/>
      <c r="I24" s="180"/>
    </row>
    <row r="25" spans="3:5" ht="18.75">
      <c r="C25" s="22" t="s">
        <v>186</v>
      </c>
      <c r="D25" s="22"/>
      <c r="E25" s="22"/>
    </row>
    <row r="26" ht="19.5" thickBot="1">
      <c r="B26" s="1" t="s">
        <v>223</v>
      </c>
    </row>
    <row r="27" spans="2:9" ht="19.5" thickBot="1">
      <c r="B27" s="1" t="s">
        <v>224</v>
      </c>
      <c r="I27" s="24"/>
    </row>
    <row r="28" ht="19.5" thickBot="1">
      <c r="B28" s="1" t="s">
        <v>223</v>
      </c>
    </row>
    <row r="29" spans="2:9" ht="19.5" thickBot="1">
      <c r="B29" s="1" t="s">
        <v>225</v>
      </c>
      <c r="I29" s="24"/>
    </row>
    <row r="30" spans="8:9" ht="18.75">
      <c r="H30" s="169" t="s">
        <v>194</v>
      </c>
      <c r="I30" s="169"/>
    </row>
    <row r="31" spans="3:7" ht="18.75">
      <c r="C31" s="181" t="s">
        <v>83</v>
      </c>
      <c r="D31" s="181"/>
      <c r="E31" s="181"/>
      <c r="F31" s="181"/>
      <c r="G31" s="181"/>
    </row>
    <row r="32" spans="1:9" ht="19.5" thickBot="1">
      <c r="A32" s="182" t="s">
        <v>21</v>
      </c>
      <c r="B32" s="182"/>
      <c r="C32" s="182"/>
      <c r="D32" s="182"/>
      <c r="E32" s="182"/>
      <c r="F32" s="182"/>
      <c r="G32" s="182"/>
      <c r="H32" s="182"/>
      <c r="I32" s="182"/>
    </row>
    <row r="33" spans="1:9" ht="18.75">
      <c r="A33" s="88" t="s">
        <v>196</v>
      </c>
      <c r="B33" s="170" t="s">
        <v>198</v>
      </c>
      <c r="C33" s="171"/>
      <c r="D33" s="171"/>
      <c r="E33" s="171"/>
      <c r="F33" s="171"/>
      <c r="G33" s="172"/>
      <c r="H33" s="186" t="s">
        <v>16</v>
      </c>
      <c r="I33" s="187"/>
    </row>
    <row r="34" spans="1:9" ht="19.5" thickBot="1">
      <c r="A34" s="13" t="s">
        <v>197</v>
      </c>
      <c r="B34" s="173" t="s">
        <v>13</v>
      </c>
      <c r="C34" s="174"/>
      <c r="D34" s="173" t="s">
        <v>14</v>
      </c>
      <c r="E34" s="174"/>
      <c r="F34" s="173" t="s">
        <v>15</v>
      </c>
      <c r="G34" s="174"/>
      <c r="H34" s="184" t="s">
        <v>106</v>
      </c>
      <c r="I34" s="185"/>
    </row>
    <row r="35" spans="1:9" ht="18.75">
      <c r="A35" s="16" t="s">
        <v>12</v>
      </c>
      <c r="B35" s="43">
        <f>INT(H9*0.2)</f>
        <v>0</v>
      </c>
      <c r="C35" s="5"/>
      <c r="D35" s="44">
        <f>INT(H9*0.05)</f>
        <v>0</v>
      </c>
      <c r="E35" s="5"/>
      <c r="F35" s="11" t="s">
        <v>20</v>
      </c>
      <c r="G35" s="5"/>
      <c r="H35" s="11" t="s">
        <v>20</v>
      </c>
      <c r="I35" s="12"/>
    </row>
    <row r="36" spans="1:9" ht="18.75">
      <c r="A36" s="14" t="s">
        <v>17</v>
      </c>
      <c r="B36" s="8" t="s">
        <v>20</v>
      </c>
      <c r="C36" s="6"/>
      <c r="D36" s="45">
        <f>INT(H9*0.2)</f>
        <v>0</v>
      </c>
      <c r="E36" s="6"/>
      <c r="F36" s="45">
        <f>INT(H9*0.3)</f>
        <v>0</v>
      </c>
      <c r="G36" s="6"/>
      <c r="H36" s="45">
        <f>INT(H9*0.5)</f>
        <v>0</v>
      </c>
      <c r="I36" s="17"/>
    </row>
    <row r="37" spans="1:9" ht="18.75">
      <c r="A37" s="14" t="s">
        <v>18</v>
      </c>
      <c r="B37" s="8" t="s">
        <v>20</v>
      </c>
      <c r="C37" s="6"/>
      <c r="D37" s="45">
        <f>INT(H9*0.1)</f>
        <v>0</v>
      </c>
      <c r="E37" s="6"/>
      <c r="F37" s="45">
        <f>INT(H9*0.4)</f>
        <v>0</v>
      </c>
      <c r="G37" s="6"/>
      <c r="H37" s="45">
        <f>INT(H9*0.5)</f>
        <v>0</v>
      </c>
      <c r="I37" s="17"/>
    </row>
    <row r="38" spans="1:9" ht="19.5" thickBot="1">
      <c r="A38" s="15" t="s">
        <v>19</v>
      </c>
      <c r="B38" s="9" t="s">
        <v>20</v>
      </c>
      <c r="C38" s="4"/>
      <c r="D38" s="9" t="s">
        <v>20</v>
      </c>
      <c r="E38" s="4"/>
      <c r="F38" s="9" t="s">
        <v>20</v>
      </c>
      <c r="G38" s="4"/>
      <c r="H38" s="46">
        <f>H9</f>
        <v>0</v>
      </c>
      <c r="I38" s="10"/>
    </row>
    <row r="39" spans="1:9" ht="19.5" thickBot="1">
      <c r="A39" s="3" t="s">
        <v>28</v>
      </c>
      <c r="B39" s="3"/>
      <c r="C39" s="3"/>
      <c r="D39" s="86">
        <f>H12</f>
        <v>0</v>
      </c>
      <c r="E39" s="3"/>
      <c r="F39" s="3"/>
      <c r="G39" s="3"/>
      <c r="H39" s="19"/>
      <c r="I39" s="19"/>
    </row>
    <row r="41" spans="2:8" ht="18.75">
      <c r="B41" s="22" t="s">
        <v>203</v>
      </c>
      <c r="C41" s="22"/>
      <c r="D41" s="22"/>
      <c r="E41" s="22"/>
      <c r="F41" s="22"/>
      <c r="G41" s="22"/>
      <c r="H41" s="22"/>
    </row>
    <row r="42" spans="3:9" ht="18.75">
      <c r="C42" s="153" t="s">
        <v>30</v>
      </c>
      <c r="D42" s="153"/>
      <c r="I42" s="18"/>
    </row>
    <row r="43" spans="1:9" ht="18.75">
      <c r="A43" s="110" t="s">
        <v>25</v>
      </c>
      <c r="B43" s="54"/>
      <c r="C43" s="111" t="s">
        <v>26</v>
      </c>
      <c r="D43" s="54"/>
      <c r="E43" s="110" t="s">
        <v>27</v>
      </c>
      <c r="F43" s="75"/>
      <c r="G43" s="175" t="s">
        <v>216</v>
      </c>
      <c r="H43" s="176"/>
      <c r="I43" s="54"/>
    </row>
    <row r="45" ht="18.75">
      <c r="G45" s="36"/>
    </row>
    <row r="46" spans="7:8" ht="18.75">
      <c r="G46" s="36"/>
      <c r="H46" s="21"/>
    </row>
    <row r="47" ht="18.75">
      <c r="G47" s="36"/>
    </row>
    <row r="48" spans="1:9" ht="18.75">
      <c r="A48" s="23"/>
      <c r="B48" s="23"/>
      <c r="C48" s="23"/>
      <c r="D48" s="23"/>
      <c r="E48" s="23"/>
      <c r="F48" s="23"/>
      <c r="G48" s="23"/>
      <c r="H48" s="23"/>
      <c r="I48" s="23"/>
    </row>
  </sheetData>
  <sheetProtection password="CEE5" sheet="1" objects="1" scenarios="1"/>
  <mergeCells count="15">
    <mergeCell ref="G43:H43"/>
    <mergeCell ref="H12:I12"/>
    <mergeCell ref="H24:I24"/>
    <mergeCell ref="C31:G31"/>
    <mergeCell ref="A32:I32"/>
    <mergeCell ref="C42:D42"/>
    <mergeCell ref="H16:I16"/>
    <mergeCell ref="H34:I34"/>
    <mergeCell ref="H33:I33"/>
    <mergeCell ref="A17:J17"/>
    <mergeCell ref="H30:I30"/>
    <mergeCell ref="B33:G33"/>
    <mergeCell ref="B34:C34"/>
    <mergeCell ref="D34:E34"/>
    <mergeCell ref="F34:G34"/>
  </mergeCells>
  <printOptions/>
  <pageMargins left="1.1811023622047245" right="0.3937007874015748" top="0.984251968503937" bottom="0.984251968503937" header="0.5118110236220472" footer="0.5118110236220472"/>
  <pageSetup orientation="portrait" paperSize="9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" sqref="A1:I1"/>
    </sheetView>
  </sheetViews>
  <sheetFormatPr defaultColWidth="9.125" defaultRowHeight="12.75"/>
  <cols>
    <col min="1" max="16384" width="9.125" style="1" customWidth="1"/>
  </cols>
  <sheetData>
    <row r="1" spans="1:9" ht="20.25">
      <c r="A1" s="201" t="s">
        <v>84</v>
      </c>
      <c r="B1" s="201"/>
      <c r="C1" s="201"/>
      <c r="D1" s="201"/>
      <c r="E1" s="201"/>
      <c r="F1" s="201"/>
      <c r="G1" s="201"/>
      <c r="H1" s="201"/>
      <c r="I1" s="201"/>
    </row>
    <row r="2" spans="1:9" ht="18.75">
      <c r="A2" s="153" t="s">
        <v>217</v>
      </c>
      <c r="B2" s="153"/>
      <c r="C2" s="153"/>
      <c r="D2" s="153"/>
      <c r="E2" s="153"/>
      <c r="F2" s="153"/>
      <c r="G2" s="153"/>
      <c r="H2" s="153"/>
      <c r="I2" s="153"/>
    </row>
    <row r="3" spans="1:9" ht="18.75">
      <c r="A3" s="153" t="s">
        <v>218</v>
      </c>
      <c r="B3" s="153"/>
      <c r="C3" s="153"/>
      <c r="D3" s="153"/>
      <c r="E3" s="153"/>
      <c r="F3" s="153"/>
      <c r="G3" s="153"/>
      <c r="H3" s="153"/>
      <c r="I3" s="153"/>
    </row>
    <row r="4" spans="1:9" ht="18.75">
      <c r="A4" s="153" t="s">
        <v>36</v>
      </c>
      <c r="B4" s="153"/>
      <c r="C4" s="153"/>
      <c r="D4" s="153"/>
      <c r="E4" s="153"/>
      <c r="F4" s="153"/>
      <c r="G4" s="153"/>
      <c r="H4" s="153"/>
      <c r="I4" s="153"/>
    </row>
    <row r="5" spans="1:9" ht="18.75">
      <c r="A5" s="1" t="s">
        <v>85</v>
      </c>
      <c r="B5" s="202"/>
      <c r="C5" s="202"/>
      <c r="D5" s="202"/>
      <c r="E5" s="202"/>
      <c r="F5" s="202"/>
      <c r="G5" s="202"/>
      <c r="H5" s="202"/>
      <c r="I5" s="202"/>
    </row>
    <row r="6" spans="2:9" ht="18.75">
      <c r="B6" s="194" t="s">
        <v>86</v>
      </c>
      <c r="C6" s="194"/>
      <c r="D6" s="195"/>
      <c r="E6" s="203"/>
      <c r="F6" s="204"/>
      <c r="G6" s="20"/>
      <c r="H6" s="20"/>
      <c r="I6" s="20"/>
    </row>
    <row r="7" spans="3:5" ht="18.75">
      <c r="C7" s="194" t="s">
        <v>23</v>
      </c>
      <c r="D7" s="195"/>
      <c r="E7" s="52"/>
    </row>
    <row r="8" spans="3:4" ht="18.75">
      <c r="C8" s="51"/>
      <c r="D8" s="51"/>
    </row>
    <row r="9" spans="1:8" ht="18.75">
      <c r="A9" s="153" t="s">
        <v>87</v>
      </c>
      <c r="B9" s="153"/>
      <c r="C9" s="153"/>
      <c r="D9" s="153"/>
      <c r="E9" s="196"/>
      <c r="F9" s="197"/>
      <c r="G9" s="197"/>
      <c r="H9" s="198"/>
    </row>
    <row r="10" spans="1:6" ht="18.75">
      <c r="A10" s="20"/>
      <c r="B10" s="20"/>
      <c r="C10" s="20"/>
      <c r="D10" s="20"/>
      <c r="E10" s="84"/>
      <c r="F10" s="95"/>
    </row>
    <row r="12" spans="2:7" ht="18.75">
      <c r="B12" s="22" t="s">
        <v>204</v>
      </c>
      <c r="C12" s="22"/>
      <c r="D12" s="22"/>
      <c r="E12" s="22"/>
      <c r="F12" s="22"/>
      <c r="G12" s="27"/>
    </row>
    <row r="13" spans="1:8" ht="18.75">
      <c r="A13" s="1" t="s">
        <v>88</v>
      </c>
      <c r="H13" s="29"/>
    </row>
    <row r="14" spans="1:9" ht="18.75">
      <c r="A14" s="1" t="s">
        <v>89</v>
      </c>
      <c r="C14" s="109">
        <f>Лист4!H8</f>
        <v>0</v>
      </c>
      <c r="D14" s="1" t="s">
        <v>90</v>
      </c>
      <c r="G14" s="29"/>
      <c r="H14" s="63">
        <f>Лист4!H11</f>
        <v>0</v>
      </c>
      <c r="I14" s="1" t="s">
        <v>91</v>
      </c>
    </row>
    <row r="15" spans="1:9" ht="18.75">
      <c r="A15" s="1" t="s">
        <v>206</v>
      </c>
      <c r="H15" s="190">
        <f>Лист4!H12</f>
        <v>0</v>
      </c>
      <c r="I15" s="191"/>
    </row>
    <row r="16" spans="1:7" ht="18.75">
      <c r="A16" s="1" t="s">
        <v>92</v>
      </c>
      <c r="G16" s="36"/>
    </row>
    <row r="17" spans="1:9" ht="18.75">
      <c r="A17" s="1" t="s">
        <v>93</v>
      </c>
      <c r="G17" s="36"/>
      <c r="H17" s="190">
        <f>Лист4!H24</f>
        <v>0</v>
      </c>
      <c r="I17" s="191"/>
    </row>
    <row r="18" spans="1:9" ht="18.75">
      <c r="A18" s="100" t="s">
        <v>210</v>
      </c>
      <c r="B18" s="101"/>
      <c r="C18" s="102"/>
      <c r="D18" s="199" t="s">
        <v>213</v>
      </c>
      <c r="E18" s="36" t="s">
        <v>109</v>
      </c>
      <c r="F18" s="23"/>
      <c r="G18" s="36"/>
      <c r="H18" s="98"/>
      <c r="I18" s="98"/>
    </row>
    <row r="19" spans="1:9" ht="18.75">
      <c r="A19" s="103" t="s">
        <v>211</v>
      </c>
      <c r="B19" s="104"/>
      <c r="C19" s="105"/>
      <c r="D19" s="199"/>
      <c r="E19" s="36" t="s">
        <v>68</v>
      </c>
      <c r="F19" s="36"/>
      <c r="G19" s="36"/>
      <c r="H19" s="98"/>
      <c r="I19" s="98"/>
    </row>
    <row r="20" spans="1:9" ht="18.75">
      <c r="A20" s="106" t="s">
        <v>212</v>
      </c>
      <c r="B20" s="107"/>
      <c r="C20" s="108"/>
      <c r="D20" s="199"/>
      <c r="E20" s="36"/>
      <c r="F20" s="36"/>
      <c r="G20" s="36"/>
      <c r="H20" s="36"/>
      <c r="I20" s="36"/>
    </row>
    <row r="21" spans="1:9" ht="18.75">
      <c r="A21" s="99"/>
      <c r="B21" s="29"/>
      <c r="E21" s="36"/>
      <c r="F21" s="36"/>
      <c r="G21" s="36"/>
      <c r="H21" s="36"/>
      <c r="I21" s="36"/>
    </row>
    <row r="22" spans="1:7" ht="18.75">
      <c r="A22" s="1" t="s">
        <v>94</v>
      </c>
      <c r="G22" s="29"/>
    </row>
    <row r="23" spans="1:6" ht="18.75">
      <c r="A23" s="1" t="s">
        <v>95</v>
      </c>
      <c r="F23" s="29"/>
    </row>
    <row r="24" spans="2:8" ht="18.75">
      <c r="B24" s="1" t="s">
        <v>97</v>
      </c>
      <c r="C24" s="1" t="s">
        <v>107</v>
      </c>
      <c r="H24" s="109">
        <f>Лист4!I27</f>
        <v>0</v>
      </c>
    </row>
    <row r="25" spans="2:8" ht="18.75">
      <c r="B25" s="1" t="s">
        <v>97</v>
      </c>
      <c r="C25" s="1" t="s">
        <v>96</v>
      </c>
      <c r="H25" s="109">
        <f>Лист4!I29</f>
        <v>0</v>
      </c>
    </row>
    <row r="26" spans="1:7" ht="18.75">
      <c r="A26" s="1" t="s">
        <v>98</v>
      </c>
      <c r="G26" s="29"/>
    </row>
    <row r="27" spans="1:7" ht="18.75">
      <c r="A27" s="111" t="s">
        <v>25</v>
      </c>
      <c r="B27" s="112">
        <f>Лист4!B43</f>
        <v>0</v>
      </c>
      <c r="C27" s="111" t="s">
        <v>26</v>
      </c>
      <c r="D27" s="112">
        <f>Лист4!D43</f>
        <v>0</v>
      </c>
      <c r="E27" s="192" t="s">
        <v>27</v>
      </c>
      <c r="F27" s="193"/>
      <c r="G27" s="112">
        <f>Лист4!F43</f>
        <v>0</v>
      </c>
    </row>
    <row r="28" spans="1:7" ht="18.75">
      <c r="A28" s="53"/>
      <c r="B28" s="98"/>
      <c r="C28" s="53"/>
      <c r="D28" s="98"/>
      <c r="E28" s="200" t="s">
        <v>216</v>
      </c>
      <c r="F28" s="200"/>
      <c r="G28" s="112">
        <f>Лист4!I43</f>
        <v>0</v>
      </c>
    </row>
    <row r="31" spans="1:9" ht="18.75">
      <c r="A31" s="1" t="s">
        <v>99</v>
      </c>
      <c r="D31" s="1" t="s">
        <v>100</v>
      </c>
      <c r="G31" s="1" t="s">
        <v>101</v>
      </c>
      <c r="H31" s="188">
        <f ca="1">TODAY()</f>
        <v>41481</v>
      </c>
      <c r="I31" s="189"/>
    </row>
    <row r="32" ht="18.75">
      <c r="H32" s="36"/>
    </row>
    <row r="33" ht="18.75">
      <c r="H33" s="36"/>
    </row>
    <row r="34" ht="18.75">
      <c r="H34" s="36"/>
    </row>
    <row r="35" ht="18.75">
      <c r="I35" s="50"/>
    </row>
  </sheetData>
  <sheetProtection password="CEE5" sheet="1" objects="1" scenarios="1"/>
  <mergeCells count="16">
    <mergeCell ref="B6:D6"/>
    <mergeCell ref="A2:I2"/>
    <mergeCell ref="A1:I1"/>
    <mergeCell ref="B5:I5"/>
    <mergeCell ref="E6:F6"/>
    <mergeCell ref="A3:I3"/>
    <mergeCell ref="A4:I4"/>
    <mergeCell ref="H31:I31"/>
    <mergeCell ref="H17:I17"/>
    <mergeCell ref="E27:F27"/>
    <mergeCell ref="C7:D7"/>
    <mergeCell ref="H15:I15"/>
    <mergeCell ref="A9:D9"/>
    <mergeCell ref="E9:H9"/>
    <mergeCell ref="D18:D20"/>
    <mergeCell ref="E28:F28"/>
  </mergeCells>
  <printOptions/>
  <pageMargins left="0.984251968503937" right="0.5905511811023623" top="0.984251968503937" bottom="0.984251968503937" header="0.5118110236220472" footer="0.5118110236220472"/>
  <pageSetup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СПГУВК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Устойчивость объекта от взрыва</dc:title>
  <dc:subject>БЖД</dc:subject>
  <dc:creator> Gomzikov</dc:creator>
  <cp:keywords/>
  <dc:description/>
  <cp:lastModifiedBy>Oleg</cp:lastModifiedBy>
  <cp:lastPrinted>2006-09-28T14:24:15Z</cp:lastPrinted>
  <dcterms:created xsi:type="dcterms:W3CDTF">2000-12-02T15:04:44Z</dcterms:created>
  <cp:category>Практическая работа на ПК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